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30" yWindow="-255" windowWidth="15480" windowHeight="11640" activeTab="1"/>
  </bookViews>
  <sheets>
    <sheet name="свод амб. узкие" sheetId="4" r:id="rId1"/>
    <sheet name="свод стационар" sheetId="5" r:id="rId2"/>
  </sheets>
  <definedNames>
    <definedName name="_xlnm.Print_Area" localSheetId="0">'свод амб. узкие'!$A$1:$R$115</definedName>
  </definedNames>
  <calcPr calcId="124519"/>
</workbook>
</file>

<file path=xl/calcChain.xml><?xml version="1.0" encoding="utf-8"?>
<calcChain xmlns="http://schemas.openxmlformats.org/spreadsheetml/2006/main">
  <c r="M10" i="5"/>
  <c r="H8" i="4"/>
  <c r="N102"/>
  <c r="K111" i="5"/>
  <c r="I111"/>
  <c r="G111"/>
  <c r="E111"/>
  <c r="C111"/>
  <c r="J107"/>
  <c r="H107"/>
  <c r="F106"/>
  <c r="D106"/>
  <c r="J102"/>
  <c r="H102"/>
  <c r="F102"/>
  <c r="D102"/>
  <c r="F98"/>
  <c r="D98"/>
  <c r="F94"/>
  <c r="D94"/>
  <c r="F90"/>
  <c r="D90"/>
  <c r="N86"/>
  <c r="L86"/>
  <c r="J86"/>
  <c r="H86"/>
  <c r="F85"/>
  <c r="D85"/>
  <c r="N81"/>
  <c r="L81"/>
  <c r="J81"/>
  <c r="H81"/>
  <c r="F80"/>
  <c r="D80"/>
  <c r="L76"/>
  <c r="J76"/>
  <c r="H76"/>
  <c r="F75"/>
  <c r="D75"/>
  <c r="F71"/>
  <c r="D71"/>
  <c r="F67"/>
  <c r="D67"/>
  <c r="F63"/>
  <c r="D63"/>
  <c r="F59"/>
  <c r="D59"/>
  <c r="J55"/>
  <c r="H55"/>
  <c r="F54"/>
  <c r="D54"/>
  <c r="J50"/>
  <c r="H50"/>
  <c r="F49"/>
  <c r="D49"/>
  <c r="R45"/>
  <c r="P45"/>
  <c r="N45"/>
  <c r="L45"/>
  <c r="J45"/>
  <c r="H45"/>
  <c r="F45"/>
  <c r="D45"/>
  <c r="B45"/>
  <c r="H41"/>
  <c r="F41"/>
  <c r="N37"/>
  <c r="L37"/>
  <c r="J37"/>
  <c r="H37"/>
  <c r="F36"/>
  <c r="D36"/>
  <c r="H32"/>
  <c r="F32"/>
  <c r="D32"/>
  <c r="F28"/>
  <c r="D28"/>
  <c r="L24"/>
  <c r="J24"/>
  <c r="H24"/>
  <c r="F24"/>
  <c r="D24"/>
  <c r="M23"/>
  <c r="P20"/>
  <c r="N20"/>
  <c r="L20"/>
  <c r="J20"/>
  <c r="H20"/>
  <c r="F19"/>
  <c r="D19"/>
  <c r="F15"/>
  <c r="D15"/>
  <c r="L11"/>
  <c r="J11"/>
  <c r="H11"/>
  <c r="F11"/>
  <c r="D11"/>
  <c r="F7"/>
  <c r="D7"/>
  <c r="N115" i="4" l="1"/>
  <c r="L115"/>
  <c r="J115"/>
  <c r="H115"/>
  <c r="F115"/>
  <c r="J111"/>
  <c r="H111"/>
  <c r="F110"/>
  <c r="D110"/>
  <c r="J106"/>
  <c r="H106"/>
  <c r="F106"/>
  <c r="D106"/>
  <c r="L102"/>
  <c r="J102"/>
  <c r="H102"/>
  <c r="F102"/>
  <c r="D102"/>
  <c r="L98"/>
  <c r="J98"/>
  <c r="H98"/>
  <c r="F98"/>
  <c r="D98"/>
  <c r="F94"/>
  <c r="D94"/>
  <c r="H90"/>
  <c r="F90"/>
  <c r="D90"/>
  <c r="F86"/>
  <c r="D86"/>
  <c r="F82"/>
  <c r="D82"/>
  <c r="F78"/>
  <c r="D78"/>
  <c r="Q74"/>
  <c r="P74"/>
  <c r="N74"/>
  <c r="L74"/>
  <c r="J74"/>
  <c r="H74"/>
  <c r="F74"/>
  <c r="D74"/>
  <c r="F70"/>
  <c r="D70"/>
  <c r="Q66"/>
  <c r="P66"/>
  <c r="N66"/>
  <c r="L66"/>
  <c r="J66"/>
  <c r="H66"/>
  <c r="F66"/>
  <c r="D66"/>
  <c r="R62"/>
  <c r="P62"/>
  <c r="N62"/>
  <c r="L62"/>
  <c r="J62"/>
  <c r="H62"/>
  <c r="F62"/>
  <c r="D62"/>
  <c r="B62"/>
  <c r="H58"/>
  <c r="F58"/>
  <c r="N54"/>
  <c r="L54"/>
  <c r="J54"/>
  <c r="H54"/>
  <c r="F53"/>
  <c r="D53"/>
  <c r="R49"/>
  <c r="P49"/>
  <c r="N49"/>
  <c r="L49"/>
  <c r="J49"/>
  <c r="H49"/>
  <c r="F48"/>
  <c r="D48"/>
  <c r="J44"/>
  <c r="H44"/>
  <c r="F43"/>
  <c r="D43"/>
  <c r="J39"/>
  <c r="H39"/>
  <c r="F38"/>
  <c r="D38"/>
  <c r="F34"/>
  <c r="D34"/>
  <c r="L30"/>
  <c r="J30"/>
  <c r="H30"/>
  <c r="F30"/>
  <c r="D29"/>
  <c r="L26"/>
  <c r="J26"/>
  <c r="H26"/>
  <c r="F26"/>
  <c r="D25"/>
  <c r="O21"/>
  <c r="N21"/>
  <c r="L21"/>
  <c r="J21"/>
  <c r="H21"/>
  <c r="F21"/>
  <c r="D21"/>
  <c r="P17"/>
  <c r="N17"/>
  <c r="L17"/>
  <c r="J17"/>
  <c r="H17"/>
  <c r="F16"/>
  <c r="D16"/>
  <c r="F12"/>
  <c r="D12"/>
  <c r="F8"/>
  <c r="D8"/>
</calcChain>
</file>

<file path=xl/sharedStrings.xml><?xml version="1.0" encoding="utf-8"?>
<sst xmlns="http://schemas.openxmlformats.org/spreadsheetml/2006/main" count="752" uniqueCount="180">
  <si>
    <t>чел</t>
  </si>
  <si>
    <t>%</t>
  </si>
  <si>
    <t>по телефону</t>
  </si>
  <si>
    <t xml:space="preserve">Всего опрошено </t>
  </si>
  <si>
    <t>человек</t>
  </si>
  <si>
    <t>Среднее число дней от прохождения до получения результатов исследований</t>
  </si>
  <si>
    <t>ответили (всего чел.)</t>
  </si>
  <si>
    <t>За счет ОМС</t>
  </si>
  <si>
    <t>За счет ДМС</t>
  </si>
  <si>
    <t>в регистратуре лично</t>
  </si>
  <si>
    <t>лечщим врачом на приеме</t>
  </si>
  <si>
    <t>ДА</t>
  </si>
  <si>
    <t>НЕТ</t>
  </si>
  <si>
    <t>состояние гардероба</t>
  </si>
  <si>
    <t>состояние туалета</t>
  </si>
  <si>
    <t>отсутствие питьевой воды</t>
  </si>
  <si>
    <t>санитарные условия</t>
  </si>
  <si>
    <t>Что не удовлетворяет</t>
  </si>
  <si>
    <t>Удовлетворены ли Вы качеством и полнотой информации, доступной на официальном сайте медицинской организации?</t>
  </si>
  <si>
    <t>Удовлетворены ли Вы качеством и полнотой информации, доступной в помещениях  медицинской организации?</t>
  </si>
  <si>
    <t>раз в месяц</t>
  </si>
  <si>
    <t>раз в квартал</t>
  </si>
  <si>
    <t>раз в полугодие</t>
  </si>
  <si>
    <t>раз в год</t>
  </si>
  <si>
    <t>не обращаюсь</t>
  </si>
  <si>
    <t>Вам не разъяснили информацию о состоянии здоровья</t>
  </si>
  <si>
    <t>Вам не дали рекомендации по диагностике, лечению, реабилитации</t>
  </si>
  <si>
    <t>Вам не дали выписку</t>
  </si>
  <si>
    <t>Вам не выписали рецепт</t>
  </si>
  <si>
    <t>я сам(а)</t>
  </si>
  <si>
    <t>персонал мед.организации</t>
  </si>
  <si>
    <t>Форма благодарения</t>
  </si>
  <si>
    <t>письменная благодарность</t>
  </si>
  <si>
    <t>подарки</t>
  </si>
  <si>
    <t>услуги</t>
  </si>
  <si>
    <t>деньги</t>
  </si>
  <si>
    <t>цветы</t>
  </si>
  <si>
    <t>Кто был инициатором благодарения?</t>
  </si>
  <si>
    <t>1 группа</t>
  </si>
  <si>
    <t>2 группа</t>
  </si>
  <si>
    <t>3 группа</t>
  </si>
  <si>
    <t>с использованием сети интернет</t>
  </si>
  <si>
    <t xml:space="preserve">                                                                                       </t>
  </si>
  <si>
    <t>3.1. Мед. Организация  оборудована для лиц с ограниченными возможностями?</t>
  </si>
  <si>
    <t>Какая группа инвалидности?</t>
  </si>
  <si>
    <t xml:space="preserve">                                                     Наименование медицинской организации</t>
  </si>
  <si>
    <t>Нет</t>
  </si>
  <si>
    <t>Платно</t>
  </si>
  <si>
    <t xml:space="preserve">                                                                                                                                                                       </t>
  </si>
  <si>
    <t>1.Вы обратились в медицинскую организацию</t>
  </si>
  <si>
    <t>Другое</t>
  </si>
  <si>
    <t>Что именно Вас не  удовлетворило?</t>
  </si>
  <si>
    <t>По какой причине ?</t>
  </si>
  <si>
    <t>не дозвонился</t>
  </si>
  <si>
    <t>не было талонов</t>
  </si>
  <si>
    <t>не было технической возможности записаться в электронном виде</t>
  </si>
  <si>
    <t>другое</t>
  </si>
  <si>
    <t>отсутствие мест для детских колясок</t>
  </si>
  <si>
    <t>ребенок-инвалид</t>
  </si>
  <si>
    <t>3.1.1  Что именно отсутствует?</t>
  </si>
  <si>
    <t>отсутствие сменных кресел-колясок</t>
  </si>
  <si>
    <t>не назначалось</t>
  </si>
  <si>
    <t>14 календарных дней и более</t>
  </si>
  <si>
    <t>13 календарных дней</t>
  </si>
  <si>
    <t>12 календарных дней</t>
  </si>
  <si>
    <t>10 календарных дней</t>
  </si>
  <si>
    <t>7 календарных дней</t>
  </si>
  <si>
    <t>менее 7 календарных дней</t>
  </si>
  <si>
    <t>30 календарных дней и более</t>
  </si>
  <si>
    <t>29 календарных дней</t>
  </si>
  <si>
    <t>28 календарных дней</t>
  </si>
  <si>
    <t>27 календарных дней</t>
  </si>
  <si>
    <t>15 календарных дней</t>
  </si>
  <si>
    <t>менее 15 календарных дней</t>
  </si>
  <si>
    <t>Диагностическое исследование проведено во время, установленное по записи?</t>
  </si>
  <si>
    <t>Характеристика комментария</t>
  </si>
  <si>
    <t>положительнй</t>
  </si>
  <si>
    <t>отрицательный</t>
  </si>
  <si>
    <t>среднее время ожидания приема врача</t>
  </si>
  <si>
    <t>нет свободных мест ожидания</t>
  </si>
  <si>
    <t>выделенные места стоянки для тр-та инвалидов</t>
  </si>
  <si>
    <t>поручни и пандусы</t>
  </si>
  <si>
    <t xml:space="preserve"> подъемные платформы (аппарели)</t>
  </si>
  <si>
    <t>адаптированные лифты</t>
  </si>
  <si>
    <t xml:space="preserve"> информационные бегущие строки, голосовые сигналы</t>
  </si>
  <si>
    <t xml:space="preserve"> информация со шрифтом Брайля</t>
  </si>
  <si>
    <t xml:space="preserve"> доступные сан-гигиенические помещения</t>
  </si>
  <si>
    <t xml:space="preserve"> сопровождающие работники</t>
  </si>
  <si>
    <t xml:space="preserve">                                                     СВОДНАЯ АНКЕТА   по анализу удовлетворенности качеством предоставления медицинских услуг в амбулаторных условиях (узкие специалисты)</t>
  </si>
  <si>
    <t>другое(диспансеризация, профосмотр, справка, рецепт)</t>
  </si>
  <si>
    <t>к врачу-специалисту (лор, хирург, невролог, офтальмолог, стоматолог и др.)</t>
  </si>
  <si>
    <t>2. Вы удовлетворены обслуживанием у врачей специалистов(лор, хирург, невролог, офтальмолог, стоматолог и др.) (доброжелательность, вежливость …)</t>
  </si>
  <si>
    <t>3. Удовлетворены ли Вы компетентностью врачей-специалистов (лор, хирург, невролог, офтальмолог, стоматолог и др.)</t>
  </si>
  <si>
    <t xml:space="preserve">13 календарных дней </t>
  </si>
  <si>
    <t xml:space="preserve">12 календарных дней </t>
  </si>
  <si>
    <t xml:space="preserve">10 календарных дней </t>
  </si>
  <si>
    <t xml:space="preserve">7 календарных дней </t>
  </si>
  <si>
    <t xml:space="preserve">менее 7  календарных дней </t>
  </si>
  <si>
    <t>5. Когда Вам потребовалось посещение врача, удалось ли Вам записаться на прием при первом обращении в медицинскую организацию?</t>
  </si>
  <si>
    <t>6. Вас принял врач в установленное по записи время?</t>
  </si>
  <si>
    <t>7. Перед посещением врача  вы обращались к информации, размещенной в помещениях МО (стенды, инфоматы и др.) ?</t>
  </si>
  <si>
    <t>8. Перед посещением врача  вы заходили на сайт медицинской организации?</t>
  </si>
  <si>
    <t>10. Имеете ли Вы установленную группу инвалидности?</t>
  </si>
  <si>
    <t>12. Срок ожидания диагностического исследования (компьютерная томография, МРТ, ангиография)</t>
  </si>
  <si>
    <t>13. Удовлетворены ли Вы оказанными услугами в  медицинской организации?</t>
  </si>
  <si>
    <t>14. Рекомендовали бы Вы данную медицинскую организацию для получения мед.помощи?</t>
  </si>
  <si>
    <t>16. Вы знаете своего участкового терапевта (педиатра) (ФИО, график работы,  № кабинета и др.)?</t>
  </si>
  <si>
    <t>17.  Как часто Вы обращаетесь к своему участковому врачу?</t>
  </si>
  <si>
    <t>18.  Как часто Вы обращаетесь к узким специалистам( хирург, невролог, лор, кардиолог и др.)?</t>
  </si>
  <si>
    <t>Наименование медицинской организации:</t>
  </si>
  <si>
    <t>4. Время ожидания приема у врача, к котрому Вы записались, с момента записи на прием?</t>
  </si>
  <si>
    <t xml:space="preserve">ДА </t>
  </si>
  <si>
    <t>Вы записались на прием  к врачу (получили талон с указанием даты и времени ФИО врача)</t>
  </si>
  <si>
    <t>9. Удовлетворены ли Вы условиями пребывания в медицинской организации?</t>
  </si>
  <si>
    <t>Что не удовлетворяет?</t>
  </si>
  <si>
    <t xml:space="preserve">11. Вы ожидали проведения  диагностического исследования (инструментальные и лабораторные) с момента получения направления? </t>
  </si>
  <si>
    <t>15. Ваше обслуживание в медицинской организации?</t>
  </si>
  <si>
    <t>20. Вы благодарили персонал МО за оказанные вам медицинские услуги?</t>
  </si>
  <si>
    <t xml:space="preserve">    </t>
  </si>
  <si>
    <t>Сводная анкета по анализу удовлетворенности качеством предоставления медицинских услуг в стационарных условиях</t>
  </si>
  <si>
    <t>1. Госпитализация была:</t>
  </si>
  <si>
    <t>экстренная</t>
  </si>
  <si>
    <t>плановая</t>
  </si>
  <si>
    <t>1.1 Срок ожидания плановой госпитализации с момента получения нанаправления?</t>
  </si>
  <si>
    <t>средний срок ожидания</t>
  </si>
  <si>
    <t>1.2 Вы были госпитализированы в назначенный срок?</t>
  </si>
  <si>
    <t>1.3  Удовлетворены ли Вы условиями пребывания в приемном отделении?</t>
  </si>
  <si>
    <t>нет мест ожидания</t>
  </si>
  <si>
    <t>1.4 Сколько времени Вы ожидали в приемном отделении?</t>
  </si>
  <si>
    <t>90 мин. и более</t>
  </si>
  <si>
    <t>до 90 мин.</t>
  </si>
  <si>
    <t>до 60 мин.</t>
  </si>
  <si>
    <t>до 45 мин.</t>
  </si>
  <si>
    <t>до 30 мин.</t>
  </si>
  <si>
    <t>1.5  Вы удовлетворены отношением персонала во время пребывания в приемном отделении (доброжелательность, вежливость …)</t>
  </si>
  <si>
    <t>2. Вы были госпитализированы?</t>
  </si>
  <si>
    <t>3. Имеете ли Вы установленную группу инвалидности?</t>
  </si>
  <si>
    <t>3.1.1  Что не удовлетворяет?</t>
  </si>
  <si>
    <t>отсутствие выделенного места стоянки для тр - та инвалида</t>
  </si>
  <si>
    <t>отсутствие поручней и пандусов</t>
  </si>
  <si>
    <t>подъемных платформ(аппарелей)</t>
  </si>
  <si>
    <t>отсутствие  спец.лифтов</t>
  </si>
  <si>
    <t>отсутствие информационных бегущих строк, голосовых сигналов</t>
  </si>
  <si>
    <t>отсутствие информации со шрифтом Брайля</t>
  </si>
  <si>
    <t>отсутствие доступных сан.-гиг. помещений</t>
  </si>
  <si>
    <t>отсутствие сопрвождающих работников</t>
  </si>
  <si>
    <t>4. Перед госпитализацией   вы заходили на сайт медицинской организации?</t>
  </si>
  <si>
    <t>Удовлетворены ли Вы качеством и полнотой информации, доступной на официальном сайте МО?</t>
  </si>
  <si>
    <t>5. При обращении в МО вы обращались к информации, размещенной в помещениях МО (стенды, инфоматы и др.) ?</t>
  </si>
  <si>
    <t>Удовлетворены ли Вы качеством и полнотой информации, доступной в помещениях  МО?</t>
  </si>
  <si>
    <t>6. В каком режиме стационара вы проходили лечение?</t>
  </si>
  <si>
    <t>круглосуточного пребывания</t>
  </si>
  <si>
    <t>дневного стационара</t>
  </si>
  <si>
    <t>6.1  Вы удовлетворены питанием  во время пребывания в МО</t>
  </si>
  <si>
    <t>6.2  Вы удовлетворены отношением персонала во время пребывания в  отделении МО (доброжелательность, вежливость …)</t>
  </si>
  <si>
    <t>6.3 Возникала ли у Вас  во время пребывания в медицинской организации необходимость приобретать назначенные лекарственные средства  за свой счет?</t>
  </si>
  <si>
    <t>6.4  Возникала ли у Вас  во время пребывания в медицинской организации необходимость оплачивать назначенные диагностические исследования  за свой счет?</t>
  </si>
  <si>
    <t>Необходимость:</t>
  </si>
  <si>
    <t>для уточнения диагноза</t>
  </si>
  <si>
    <t>с целью сокращения срока лечения</t>
  </si>
  <si>
    <t>приобретение расходных материалов</t>
  </si>
  <si>
    <t>7. Удовлетворены ли Вы компетентностью медицинских работников МО?</t>
  </si>
  <si>
    <t>8. Удовлетворены ли Вы условиями пребывания в медицинской организации?</t>
  </si>
  <si>
    <t>уборка помещений</t>
  </si>
  <si>
    <t>освещение, температурный режим</t>
  </si>
  <si>
    <t>МО требуется ремонт</t>
  </si>
  <si>
    <t>в МО старая мебель</t>
  </si>
  <si>
    <t>9. Удовлетворены ли Вы оказанными услугами в  медицинской организации?</t>
  </si>
  <si>
    <t>10. Вы удовлетворены действиями персонала МО по уходу?</t>
  </si>
  <si>
    <t>11. Рекомендовали бы Вы данную медицинскую организацию для получения мед.помощи?</t>
  </si>
  <si>
    <t>12. Оставляли ли Вы комментарий о качестве обслуживания в МО и о мед.работниках этой организации в социальных сетях?</t>
  </si>
  <si>
    <t>13. Вы благодарили персонал МО за оказанные вам медицинские услуги?</t>
  </si>
  <si>
    <t>персонал МО</t>
  </si>
  <si>
    <t>Тубдиспансер</t>
  </si>
  <si>
    <t xml:space="preserve"> </t>
  </si>
  <si>
    <t>19.Оставляли ли вы комментарий о качестве обслуживания в МЛ и о медицинских работниках этой организации в социальных сетях?</t>
  </si>
  <si>
    <t>интеракти</t>
  </si>
  <si>
    <t>участковаы</t>
  </si>
  <si>
    <t>Интерактив</t>
  </si>
  <si>
    <t>ООО Новая марка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</si>
</sst>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6FFA1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1" fillId="5" borderId="0" xfId="0" applyFont="1" applyFill="1" applyBorder="1" applyAlignment="1">
      <alignment horizontal="center" vertical="center" wrapText="1"/>
    </xf>
    <xf numFmtId="0" fontId="1" fillId="5" borderId="0" xfId="0" applyFont="1" applyFill="1" applyBorder="1"/>
    <xf numFmtId="0" fontId="1" fillId="5" borderId="0" xfId="0" applyFont="1" applyFill="1"/>
    <xf numFmtId="0" fontId="2" fillId="5" borderId="0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/>
    <xf numFmtId="0" fontId="6" fillId="0" borderId="0" xfId="0" applyFont="1" applyAlignment="1">
      <alignment horizontal="left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/>
    <xf numFmtId="0" fontId="4" fillId="5" borderId="0" xfId="0" applyFont="1" applyFill="1"/>
    <xf numFmtId="0" fontId="4" fillId="3" borderId="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vertical="center"/>
    </xf>
    <xf numFmtId="0" fontId="7" fillId="0" borderId="0" xfId="0" applyFont="1"/>
    <xf numFmtId="0" fontId="4" fillId="2" borderId="20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vertical="center" wrapText="1"/>
    </xf>
    <xf numFmtId="0" fontId="5" fillId="6" borderId="10" xfId="0" applyFont="1" applyFill="1" applyBorder="1" applyAlignment="1">
      <alignment vertical="center" wrapText="1"/>
    </xf>
    <xf numFmtId="0" fontId="5" fillId="6" borderId="11" xfId="0" applyFont="1" applyFill="1" applyBorder="1" applyAlignment="1">
      <alignment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2" fontId="5" fillId="4" borderId="1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4" fillId="7" borderId="1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2" fontId="5" fillId="7" borderId="11" xfId="0" applyNumberFormat="1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/>
    <xf numFmtId="0" fontId="4" fillId="0" borderId="0" xfId="0" applyFont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7" borderId="2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1" fillId="6" borderId="20" xfId="0" applyFont="1" applyFill="1" applyBorder="1" applyAlignment="1">
      <alignment horizontal="center" vertical="center" wrapText="1"/>
    </xf>
    <xf numFmtId="0" fontId="2" fillId="6" borderId="26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8" xfId="0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49" fontId="4" fillId="4" borderId="7" xfId="0" applyNumberFormat="1" applyFont="1" applyFill="1" applyBorder="1" applyAlignment="1">
      <alignment horizontal="center" vertical="center" wrapText="1"/>
    </xf>
    <xf numFmtId="49" fontId="4" fillId="4" borderId="9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7" borderId="27" xfId="0" applyFont="1" applyFill="1" applyBorder="1" applyAlignment="1">
      <alignment horizontal="center" vertical="center" wrapText="1"/>
    </xf>
    <xf numFmtId="0" fontId="4" fillId="7" borderId="2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5" fillId="7" borderId="23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 wrapText="1"/>
    </xf>
    <xf numFmtId="0" fontId="4" fillId="7" borderId="23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6" fillId="0" borderId="31" xfId="0" applyFont="1" applyBorder="1" applyAlignment="1">
      <alignment horizontal="left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4" fillId="6" borderId="24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8" borderId="27" xfId="0" applyFont="1" applyFill="1" applyBorder="1" applyAlignment="1">
      <alignment horizontal="center" vertical="center" wrapText="1"/>
    </xf>
    <xf numFmtId="0" fontId="4" fillId="8" borderId="2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2" fontId="1" fillId="7" borderId="33" xfId="0" applyNumberFormat="1" applyFont="1" applyFill="1" applyBorder="1" applyAlignment="1">
      <alignment horizontal="center" vertical="center" wrapText="1"/>
    </xf>
    <xf numFmtId="2" fontId="1" fillId="7" borderId="34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center" wrapText="1"/>
    </xf>
    <xf numFmtId="0" fontId="2" fillId="7" borderId="23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2" fillId="7" borderId="15" xfId="0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0" fontId="1" fillId="7" borderId="23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 wrapText="1"/>
    </xf>
    <xf numFmtId="0" fontId="1" fillId="9" borderId="17" xfId="0" applyFont="1" applyFill="1" applyBorder="1" applyAlignment="1">
      <alignment horizontal="center" vertical="center" wrapText="1"/>
    </xf>
    <xf numFmtId="0" fontId="1" fillId="9" borderId="23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9" borderId="14" xfId="0" applyFont="1" applyFill="1" applyBorder="1" applyAlignment="1">
      <alignment horizontal="center" vertical="center" wrapText="1"/>
    </xf>
    <xf numFmtId="0" fontId="2" fillId="9" borderId="15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/>
    </xf>
    <xf numFmtId="49" fontId="1" fillId="4" borderId="4" xfId="0" applyNumberFormat="1" applyFont="1" applyFill="1" applyBorder="1" applyAlignment="1">
      <alignment horizontal="center" vertical="center" wrapText="1"/>
    </xf>
    <xf numFmtId="49" fontId="1" fillId="4" borderId="7" xfId="0" applyNumberFormat="1" applyFont="1" applyFill="1" applyBorder="1" applyAlignment="1">
      <alignment horizontal="center" vertical="center" wrapText="1"/>
    </xf>
    <xf numFmtId="49" fontId="1" fillId="4" borderId="9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33"/>
      <color rgb="FFF6FFA1"/>
      <color rgb="FFD0F9FE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60"/>
  <sheetViews>
    <sheetView view="pageBreakPreview" topLeftCell="A19" zoomScale="60" zoomScaleNormal="86" workbookViewId="0">
      <selection activeCell="Q74" sqref="Q74"/>
    </sheetView>
  </sheetViews>
  <sheetFormatPr defaultRowHeight="23.25"/>
  <cols>
    <col min="1" max="1" width="7.7109375" style="31" customWidth="1"/>
    <col min="2" max="2" width="19.5703125" style="31" customWidth="1"/>
    <col min="3" max="3" width="20.85546875" style="31" customWidth="1"/>
    <col min="4" max="4" width="20.42578125" style="31" customWidth="1"/>
    <col min="5" max="5" width="15.42578125" style="31" customWidth="1"/>
    <col min="6" max="6" width="20.85546875" style="31" customWidth="1"/>
    <col min="7" max="7" width="19.140625" style="31" customWidth="1"/>
    <col min="8" max="8" width="17.5703125" style="31" customWidth="1"/>
    <col min="9" max="9" width="15.7109375" style="31" customWidth="1"/>
    <col min="10" max="10" width="17" style="31" customWidth="1"/>
    <col min="11" max="11" width="15.28515625" style="31" customWidth="1"/>
    <col min="12" max="12" width="15.140625" style="31" customWidth="1"/>
    <col min="13" max="13" width="16.28515625" style="31" customWidth="1"/>
    <col min="14" max="14" width="15.42578125" style="31" customWidth="1"/>
    <col min="15" max="15" width="14.7109375" style="31" customWidth="1"/>
    <col min="16" max="16" width="16.140625" style="31" customWidth="1"/>
    <col min="17" max="17" width="18" style="31" customWidth="1"/>
    <col min="18" max="18" width="19.5703125" style="31" customWidth="1"/>
    <col min="19" max="16384" width="9.140625" style="31"/>
  </cols>
  <sheetData>
    <row r="1" spans="1:18">
      <c r="B1" s="32"/>
    </row>
    <row r="2" spans="1:18">
      <c r="A2" s="248" t="s">
        <v>88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33"/>
    </row>
    <row r="3" spans="1:18">
      <c r="A3" s="249" t="s">
        <v>109</v>
      </c>
      <c r="B3" s="249"/>
      <c r="C3" s="249"/>
      <c r="D3" s="249"/>
      <c r="E3" s="250" t="s">
        <v>173</v>
      </c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</row>
    <row r="4" spans="1:18">
      <c r="B4" s="34" t="s">
        <v>3</v>
      </c>
      <c r="D4" s="34">
        <v>50</v>
      </c>
      <c r="E4" s="35" t="s">
        <v>4</v>
      </c>
      <c r="F4" s="134" t="s">
        <v>176</v>
      </c>
      <c r="G4" s="35">
        <v>3</v>
      </c>
      <c r="H4" s="250" t="s">
        <v>179</v>
      </c>
      <c r="I4" s="250"/>
      <c r="J4" s="35">
        <v>129</v>
      </c>
      <c r="K4" s="36"/>
      <c r="L4" s="36"/>
      <c r="M4" s="37"/>
    </row>
    <row r="5" spans="1:18" s="41" customFormat="1" ht="24" thickBot="1">
      <c r="A5" s="144" t="s">
        <v>49</v>
      </c>
      <c r="B5" s="144"/>
      <c r="C5" s="144"/>
      <c r="D5" s="144"/>
      <c r="E5" s="144"/>
      <c r="F5" s="144"/>
      <c r="G5" s="144"/>
      <c r="H5" s="144"/>
      <c r="I5" s="38"/>
      <c r="J5" s="39"/>
      <c r="K5" s="39"/>
      <c r="L5" s="40"/>
      <c r="M5" s="40"/>
    </row>
    <row r="6" spans="1:18">
      <c r="A6" s="138"/>
      <c r="B6" s="147" t="s">
        <v>6</v>
      </c>
      <c r="C6" s="139" t="s">
        <v>90</v>
      </c>
      <c r="D6" s="139"/>
      <c r="E6" s="139" t="s">
        <v>89</v>
      </c>
      <c r="F6" s="140"/>
      <c r="G6" s="139" t="s">
        <v>177</v>
      </c>
      <c r="H6" s="140"/>
    </row>
    <row r="7" spans="1:18">
      <c r="A7" s="145"/>
      <c r="B7" s="142"/>
      <c r="C7" s="42" t="s">
        <v>0</v>
      </c>
      <c r="D7" s="42" t="s">
        <v>1</v>
      </c>
      <c r="E7" s="42" t="s">
        <v>0</v>
      </c>
      <c r="F7" s="43" t="s">
        <v>1</v>
      </c>
      <c r="G7" s="135" t="s">
        <v>0</v>
      </c>
      <c r="H7" s="136" t="s">
        <v>1</v>
      </c>
    </row>
    <row r="8" spans="1:18" ht="24" thickBot="1">
      <c r="A8" s="146"/>
      <c r="B8" s="44">
        <v>182</v>
      </c>
      <c r="C8" s="44">
        <v>88</v>
      </c>
      <c r="D8" s="44">
        <f>ROUND(C8/B8*100,2)</f>
        <v>48.35</v>
      </c>
      <c r="E8" s="44">
        <v>92</v>
      </c>
      <c r="F8" s="45">
        <f>ROUND(E8/B8*100,2)</f>
        <v>50.55</v>
      </c>
      <c r="G8" s="44">
        <v>2</v>
      </c>
      <c r="H8" s="45">
        <f>G8/B8*100</f>
        <v>1.098901098901099</v>
      </c>
    </row>
    <row r="9" spans="1:18" s="41" customFormat="1" ht="24" thickBot="1">
      <c r="A9" s="164" t="s">
        <v>91</v>
      </c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</row>
    <row r="10" spans="1:18">
      <c r="A10" s="175"/>
      <c r="B10" s="178" t="s">
        <v>6</v>
      </c>
      <c r="C10" s="180" t="s">
        <v>11</v>
      </c>
      <c r="D10" s="180"/>
      <c r="E10" s="180" t="s">
        <v>12</v>
      </c>
      <c r="F10" s="181"/>
    </row>
    <row r="11" spans="1:18">
      <c r="A11" s="176"/>
      <c r="B11" s="179"/>
      <c r="C11" s="46" t="s">
        <v>0</v>
      </c>
      <c r="D11" s="46" t="s">
        <v>1</v>
      </c>
      <c r="E11" s="46" t="s">
        <v>0</v>
      </c>
      <c r="F11" s="47" t="s">
        <v>1</v>
      </c>
    </row>
    <row r="12" spans="1:18" ht="24" thickBot="1">
      <c r="A12" s="177"/>
      <c r="B12" s="48">
        <v>182</v>
      </c>
      <c r="C12" s="48">
        <v>175</v>
      </c>
      <c r="D12" s="48">
        <f>ROUND(C12/B12*100,2)</f>
        <v>96.15</v>
      </c>
      <c r="E12" s="48">
        <v>7</v>
      </c>
      <c r="F12" s="49">
        <f>ROUND(E12/B12*100,2)</f>
        <v>3.85</v>
      </c>
      <c r="G12" s="37"/>
      <c r="H12" s="37"/>
      <c r="I12" s="37"/>
    </row>
    <row r="13" spans="1:18" ht="24" thickBot="1">
      <c r="A13" s="144" t="s">
        <v>92</v>
      </c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40"/>
      <c r="N13" s="40"/>
      <c r="O13" s="40"/>
      <c r="P13" s="41"/>
      <c r="Q13" s="41"/>
      <c r="R13" s="41"/>
    </row>
    <row r="14" spans="1:18" s="41" customFormat="1">
      <c r="A14" s="138"/>
      <c r="B14" s="147" t="s">
        <v>6</v>
      </c>
      <c r="C14" s="139" t="s">
        <v>11</v>
      </c>
      <c r="D14" s="139"/>
      <c r="E14" s="139" t="s">
        <v>12</v>
      </c>
      <c r="F14" s="148"/>
      <c r="G14" s="149" t="s">
        <v>51</v>
      </c>
      <c r="H14" s="150"/>
      <c r="I14" s="150"/>
      <c r="J14" s="150"/>
      <c r="K14" s="150"/>
      <c r="L14" s="150"/>
      <c r="M14" s="150"/>
      <c r="N14" s="150"/>
      <c r="O14" s="150"/>
      <c r="P14" s="151"/>
      <c r="Q14" s="31"/>
      <c r="R14" s="31"/>
    </row>
    <row r="15" spans="1:18">
      <c r="A15" s="145"/>
      <c r="B15" s="142"/>
      <c r="C15" s="42" t="s">
        <v>0</v>
      </c>
      <c r="D15" s="42" t="s">
        <v>1</v>
      </c>
      <c r="E15" s="42" t="s">
        <v>0</v>
      </c>
      <c r="F15" s="50" t="s">
        <v>1</v>
      </c>
      <c r="G15" s="243" t="s">
        <v>25</v>
      </c>
      <c r="H15" s="244"/>
      <c r="I15" s="245" t="s">
        <v>26</v>
      </c>
      <c r="J15" s="244"/>
      <c r="K15" s="142" t="s">
        <v>27</v>
      </c>
      <c r="L15" s="142"/>
      <c r="M15" s="142" t="s">
        <v>28</v>
      </c>
      <c r="N15" s="142"/>
      <c r="O15" s="142" t="s">
        <v>50</v>
      </c>
      <c r="P15" s="143"/>
    </row>
    <row r="16" spans="1:18" ht="24" thickBot="1">
      <c r="A16" s="146"/>
      <c r="B16" s="44">
        <v>182</v>
      </c>
      <c r="C16" s="44">
        <v>172</v>
      </c>
      <c r="D16" s="44">
        <f>ROUND(C16/B16*100,2)</f>
        <v>94.51</v>
      </c>
      <c r="E16" s="44">
        <v>10</v>
      </c>
      <c r="F16" s="51">
        <f>ROUND(E16/B16*100,2)</f>
        <v>5.49</v>
      </c>
      <c r="G16" s="52" t="s">
        <v>0</v>
      </c>
      <c r="H16" s="42" t="s">
        <v>1</v>
      </c>
      <c r="I16" s="42" t="s">
        <v>0</v>
      </c>
      <c r="J16" s="42" t="s">
        <v>1</v>
      </c>
      <c r="K16" s="42" t="s">
        <v>0</v>
      </c>
      <c r="L16" s="42" t="s">
        <v>1</v>
      </c>
      <c r="M16" s="42" t="s">
        <v>0</v>
      </c>
      <c r="N16" s="42" t="s">
        <v>1</v>
      </c>
      <c r="O16" s="42" t="s">
        <v>0</v>
      </c>
      <c r="P16" s="43" t="s">
        <v>1</v>
      </c>
    </row>
    <row r="17" spans="1:16" ht="24" thickBot="1">
      <c r="A17" s="53"/>
      <c r="B17" s="54"/>
      <c r="C17" s="55"/>
      <c r="D17" s="55"/>
      <c r="E17" s="55"/>
      <c r="F17" s="55"/>
      <c r="G17" s="56">
        <v>4</v>
      </c>
      <c r="H17" s="44">
        <f>ROUND(G17/$E$16*100,2)</f>
        <v>40</v>
      </c>
      <c r="I17" s="44">
        <v>6</v>
      </c>
      <c r="J17" s="44">
        <f>ROUND(I17/$E$16*100,2)</f>
        <v>60</v>
      </c>
      <c r="K17" s="44">
        <v>3</v>
      </c>
      <c r="L17" s="44">
        <f>ROUND(K17/$E$16*100,2)</f>
        <v>30</v>
      </c>
      <c r="M17" s="44">
        <v>3</v>
      </c>
      <c r="N17" s="44">
        <f>ROUND(M17/$E$16*100,2)</f>
        <v>30</v>
      </c>
      <c r="O17" s="44">
        <v>1</v>
      </c>
      <c r="P17" s="45">
        <f>ROUND(O17/$E$16*100,2)</f>
        <v>10</v>
      </c>
    </row>
    <row r="18" spans="1:16" s="41" customFormat="1" ht="24" thickBot="1">
      <c r="A18" s="144" t="s">
        <v>110</v>
      </c>
      <c r="B18" s="144"/>
      <c r="C18" s="144"/>
      <c r="D18" s="144"/>
      <c r="E18" s="144"/>
      <c r="F18" s="144"/>
      <c r="G18" s="144"/>
      <c r="H18" s="144"/>
      <c r="I18" s="144"/>
      <c r="J18" s="144"/>
      <c r="K18" s="39"/>
      <c r="L18" s="40"/>
      <c r="M18" s="40"/>
      <c r="N18" s="40"/>
      <c r="O18" s="40"/>
    </row>
    <row r="19" spans="1:16">
      <c r="A19" s="220"/>
      <c r="B19" s="211" t="s">
        <v>6</v>
      </c>
      <c r="C19" s="158" t="s">
        <v>62</v>
      </c>
      <c r="D19" s="223"/>
      <c r="E19" s="158" t="s">
        <v>93</v>
      </c>
      <c r="F19" s="223"/>
      <c r="G19" s="158" t="s">
        <v>94</v>
      </c>
      <c r="H19" s="223"/>
      <c r="I19" s="158" t="s">
        <v>95</v>
      </c>
      <c r="J19" s="223"/>
      <c r="K19" s="158" t="s">
        <v>96</v>
      </c>
      <c r="L19" s="223"/>
      <c r="M19" s="158" t="s">
        <v>97</v>
      </c>
      <c r="N19" s="223"/>
      <c r="O19" s="246" t="s">
        <v>78</v>
      </c>
    </row>
    <row r="20" spans="1:16">
      <c r="A20" s="221"/>
      <c r="B20" s="212"/>
      <c r="C20" s="57" t="s">
        <v>0</v>
      </c>
      <c r="D20" s="57" t="s">
        <v>1</v>
      </c>
      <c r="E20" s="57" t="s">
        <v>0</v>
      </c>
      <c r="F20" s="57" t="s">
        <v>1</v>
      </c>
      <c r="G20" s="57" t="s">
        <v>0</v>
      </c>
      <c r="H20" s="57" t="s">
        <v>1</v>
      </c>
      <c r="I20" s="57" t="s">
        <v>0</v>
      </c>
      <c r="J20" s="57" t="s">
        <v>1</v>
      </c>
      <c r="K20" s="57" t="s">
        <v>0</v>
      </c>
      <c r="L20" s="57" t="s">
        <v>1</v>
      </c>
      <c r="M20" s="57" t="s">
        <v>0</v>
      </c>
      <c r="N20" s="57" t="s">
        <v>1</v>
      </c>
      <c r="O20" s="247"/>
    </row>
    <row r="21" spans="1:16" ht="24" thickBot="1">
      <c r="A21" s="222"/>
      <c r="B21" s="58">
        <v>182</v>
      </c>
      <c r="C21" s="58"/>
      <c r="D21" s="58">
        <f>ROUND(C21/$B$21*100,2)</f>
        <v>0</v>
      </c>
      <c r="E21" s="58">
        <v>1</v>
      </c>
      <c r="F21" s="58">
        <f>ROUND(E21/$B$21*100,2)</f>
        <v>0.55000000000000004</v>
      </c>
      <c r="G21" s="58">
        <v>1</v>
      </c>
      <c r="H21" s="58">
        <f>ROUND(G21/$B$21*100,2)</f>
        <v>0.55000000000000004</v>
      </c>
      <c r="I21" s="58">
        <v>2</v>
      </c>
      <c r="J21" s="58">
        <f>ROUND(I21/$B$21*100,2)</f>
        <v>1.1000000000000001</v>
      </c>
      <c r="K21" s="58">
        <v>3</v>
      </c>
      <c r="L21" s="58">
        <f>ROUND(K21/$B$21*100,2)</f>
        <v>1.65</v>
      </c>
      <c r="M21" s="58">
        <v>171</v>
      </c>
      <c r="N21" s="58">
        <f>ROUND(M21/$B$21*100,2)</f>
        <v>93.96</v>
      </c>
      <c r="O21" s="59">
        <f>(C21*14+E21*13+G21*12+I21*10+K21*7+M21*6)/B21</f>
        <v>6</v>
      </c>
    </row>
    <row r="22" spans="1:16" ht="24" thickBot="1">
      <c r="A22" s="174" t="s">
        <v>98</v>
      </c>
      <c r="B22" s="174"/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</row>
    <row r="23" spans="1:16" ht="26.25">
      <c r="A23" s="175"/>
      <c r="B23" s="178" t="s">
        <v>6</v>
      </c>
      <c r="C23" s="180" t="s">
        <v>111</v>
      </c>
      <c r="D23" s="238"/>
      <c r="E23" s="239" t="s">
        <v>112</v>
      </c>
      <c r="F23" s="240"/>
      <c r="G23" s="240"/>
      <c r="H23" s="240"/>
      <c r="I23" s="240"/>
      <c r="J23" s="240"/>
      <c r="K23" s="240"/>
      <c r="L23" s="241"/>
      <c r="M23" s="37"/>
      <c r="N23" s="60"/>
    </row>
    <row r="24" spans="1:16">
      <c r="A24" s="176"/>
      <c r="B24" s="179"/>
      <c r="C24" s="46" t="s">
        <v>0</v>
      </c>
      <c r="D24" s="61" t="s">
        <v>1</v>
      </c>
      <c r="E24" s="242" t="s">
        <v>2</v>
      </c>
      <c r="F24" s="236"/>
      <c r="G24" s="236" t="s">
        <v>41</v>
      </c>
      <c r="H24" s="236"/>
      <c r="I24" s="236" t="s">
        <v>9</v>
      </c>
      <c r="J24" s="236"/>
      <c r="K24" s="236" t="s">
        <v>10</v>
      </c>
      <c r="L24" s="237"/>
      <c r="M24" s="37"/>
    </row>
    <row r="25" spans="1:16" ht="24" thickBot="1">
      <c r="A25" s="177"/>
      <c r="B25" s="48">
        <v>182</v>
      </c>
      <c r="C25" s="48">
        <v>179</v>
      </c>
      <c r="D25" s="62">
        <f>ROUND(C25/B25*100,2)</f>
        <v>98.35</v>
      </c>
      <c r="E25" s="63" t="s">
        <v>0</v>
      </c>
      <c r="F25" s="46" t="s">
        <v>1</v>
      </c>
      <c r="G25" s="46" t="s">
        <v>0</v>
      </c>
      <c r="H25" s="46" t="s">
        <v>1</v>
      </c>
      <c r="I25" s="46" t="s">
        <v>0</v>
      </c>
      <c r="J25" s="46" t="s">
        <v>1</v>
      </c>
      <c r="K25" s="46" t="s">
        <v>0</v>
      </c>
      <c r="L25" s="47" t="s">
        <v>1</v>
      </c>
      <c r="M25" s="37"/>
    </row>
    <row r="26" spans="1:16" ht="24" thickBot="1">
      <c r="A26" s="53"/>
      <c r="B26" s="55"/>
      <c r="C26" s="55"/>
      <c r="D26" s="55"/>
      <c r="E26" s="64">
        <v>66</v>
      </c>
      <c r="F26" s="48">
        <f>ROUND(E26/$C$25*100,2)</f>
        <v>36.869999999999997</v>
      </c>
      <c r="G26" s="48">
        <v>12</v>
      </c>
      <c r="H26" s="48">
        <f>ROUND(G26/$C$25*100,2)</f>
        <v>6.7</v>
      </c>
      <c r="I26" s="48">
        <v>93</v>
      </c>
      <c r="J26" s="48">
        <f>ROUND(I26/$C$25*100,2)</f>
        <v>51.96</v>
      </c>
      <c r="K26" s="48">
        <v>5</v>
      </c>
      <c r="L26" s="49">
        <f>ROUND(K26/$C$25*100,2)</f>
        <v>2.79</v>
      </c>
      <c r="M26" s="37"/>
    </row>
    <row r="27" spans="1:16">
      <c r="A27" s="53"/>
      <c r="B27" s="55"/>
      <c r="C27" s="175" t="s">
        <v>46</v>
      </c>
      <c r="D27" s="238"/>
      <c r="E27" s="239" t="s">
        <v>52</v>
      </c>
      <c r="F27" s="240"/>
      <c r="G27" s="240"/>
      <c r="H27" s="240"/>
      <c r="I27" s="240"/>
      <c r="J27" s="240"/>
      <c r="K27" s="240"/>
      <c r="L27" s="241"/>
      <c r="M27" s="37"/>
    </row>
    <row r="28" spans="1:16">
      <c r="A28" s="53"/>
      <c r="B28" s="55"/>
      <c r="C28" s="63" t="s">
        <v>0</v>
      </c>
      <c r="D28" s="61" t="s">
        <v>1</v>
      </c>
      <c r="E28" s="242" t="s">
        <v>53</v>
      </c>
      <c r="F28" s="236"/>
      <c r="G28" s="236" t="s">
        <v>54</v>
      </c>
      <c r="H28" s="236"/>
      <c r="I28" s="236" t="s">
        <v>55</v>
      </c>
      <c r="J28" s="236"/>
      <c r="K28" s="236" t="s">
        <v>56</v>
      </c>
      <c r="L28" s="237"/>
      <c r="M28" s="37"/>
    </row>
    <row r="29" spans="1:16" ht="24" thickBot="1">
      <c r="A29" s="53"/>
      <c r="B29" s="55"/>
      <c r="C29" s="64">
        <v>3</v>
      </c>
      <c r="D29" s="62">
        <f>ROUND(C29/B25*100,2)</f>
        <v>1.65</v>
      </c>
      <c r="E29" s="63" t="s">
        <v>0</v>
      </c>
      <c r="F29" s="46" t="s">
        <v>1</v>
      </c>
      <c r="G29" s="46" t="s">
        <v>0</v>
      </c>
      <c r="H29" s="46" t="s">
        <v>1</v>
      </c>
      <c r="I29" s="46" t="s">
        <v>0</v>
      </c>
      <c r="J29" s="46" t="s">
        <v>1</v>
      </c>
      <c r="K29" s="46" t="s">
        <v>0</v>
      </c>
      <c r="L29" s="47" t="s">
        <v>1</v>
      </c>
      <c r="M29" s="37"/>
    </row>
    <row r="30" spans="1:16" ht="24" thickBot="1">
      <c r="A30" s="53"/>
      <c r="B30" s="55"/>
      <c r="C30" s="55"/>
      <c r="D30" s="55"/>
      <c r="E30" s="64">
        <v>0</v>
      </c>
      <c r="F30" s="48">
        <f>ROUND(E30/$C$29*100,2)</f>
        <v>0</v>
      </c>
      <c r="G30" s="48"/>
      <c r="H30" s="48">
        <f>ROUND(G30/$C$29*100,2)</f>
        <v>0</v>
      </c>
      <c r="I30" s="48">
        <v>0</v>
      </c>
      <c r="J30" s="48">
        <f>ROUND(I30/$C$29*100,2)</f>
        <v>0</v>
      </c>
      <c r="K30" s="48">
        <v>3</v>
      </c>
      <c r="L30" s="49">
        <f>ROUND(K30/$C$29*100,2)</f>
        <v>100</v>
      </c>
      <c r="M30" s="37"/>
    </row>
    <row r="31" spans="1:16" s="41" customFormat="1" ht="24" thickBot="1">
      <c r="A31" s="164" t="s">
        <v>99</v>
      </c>
      <c r="B31" s="164"/>
      <c r="C31" s="164"/>
      <c r="D31" s="164"/>
      <c r="E31" s="164"/>
      <c r="F31" s="164"/>
      <c r="G31" s="65"/>
      <c r="H31" s="65"/>
      <c r="I31" s="144"/>
      <c r="J31" s="144"/>
      <c r="K31" s="39"/>
      <c r="L31" s="40"/>
      <c r="M31" s="40"/>
    </row>
    <row r="32" spans="1:16">
      <c r="A32" s="175"/>
      <c r="B32" s="178" t="s">
        <v>6</v>
      </c>
      <c r="C32" s="180" t="s">
        <v>11</v>
      </c>
      <c r="D32" s="180"/>
      <c r="E32" s="180" t="s">
        <v>12</v>
      </c>
      <c r="F32" s="181"/>
    </row>
    <row r="33" spans="1:18">
      <c r="A33" s="176"/>
      <c r="B33" s="179"/>
      <c r="C33" s="46" t="s">
        <v>0</v>
      </c>
      <c r="D33" s="46" t="s">
        <v>1</v>
      </c>
      <c r="E33" s="46" t="s">
        <v>0</v>
      </c>
      <c r="F33" s="47" t="s">
        <v>1</v>
      </c>
    </row>
    <row r="34" spans="1:18" ht="24" thickBot="1">
      <c r="A34" s="177"/>
      <c r="B34" s="48">
        <v>181</v>
      </c>
      <c r="C34" s="48">
        <v>175</v>
      </c>
      <c r="D34" s="48">
        <f>ROUND(C34/B34*100,2)</f>
        <v>96.69</v>
      </c>
      <c r="E34" s="48">
        <v>6</v>
      </c>
      <c r="F34" s="49">
        <f>ROUND(E34/B34*100,2)</f>
        <v>3.31</v>
      </c>
    </row>
    <row r="35" spans="1:18" ht="24" thickBot="1">
      <c r="A35" s="164" t="s">
        <v>100</v>
      </c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40"/>
      <c r="O35" s="40"/>
      <c r="P35" s="41"/>
      <c r="Q35" s="41"/>
      <c r="R35" s="41"/>
    </row>
    <row r="36" spans="1:18" s="41" customFormat="1">
      <c r="A36" s="167"/>
      <c r="B36" s="170" t="s">
        <v>6</v>
      </c>
      <c r="C36" s="172" t="s">
        <v>12</v>
      </c>
      <c r="D36" s="172"/>
      <c r="E36" s="172" t="s">
        <v>11</v>
      </c>
      <c r="F36" s="230"/>
      <c r="G36" s="231" t="s">
        <v>19</v>
      </c>
      <c r="H36" s="232"/>
      <c r="I36" s="232"/>
      <c r="J36" s="233"/>
      <c r="K36" s="37"/>
      <c r="L36" s="31"/>
      <c r="M36" s="31"/>
      <c r="N36" s="31"/>
      <c r="O36" s="31"/>
      <c r="P36" s="31"/>
      <c r="Q36" s="31"/>
      <c r="R36" s="31"/>
    </row>
    <row r="37" spans="1:18">
      <c r="A37" s="168"/>
      <c r="B37" s="171"/>
      <c r="C37" s="66" t="s">
        <v>0</v>
      </c>
      <c r="D37" s="66" t="s">
        <v>1</v>
      </c>
      <c r="E37" s="66" t="s">
        <v>0</v>
      </c>
      <c r="F37" s="67" t="s">
        <v>1</v>
      </c>
      <c r="G37" s="168" t="s">
        <v>11</v>
      </c>
      <c r="H37" s="234"/>
      <c r="I37" s="234" t="s">
        <v>12</v>
      </c>
      <c r="J37" s="235"/>
      <c r="K37" s="37"/>
    </row>
    <row r="38" spans="1:18" ht="24" thickBot="1">
      <c r="A38" s="169"/>
      <c r="B38" s="68">
        <v>182</v>
      </c>
      <c r="C38" s="68">
        <v>96</v>
      </c>
      <c r="D38" s="68">
        <f>ROUND(C38/B38*100,2)</f>
        <v>52.75</v>
      </c>
      <c r="E38" s="68">
        <v>86</v>
      </c>
      <c r="F38" s="69">
        <f>ROUND(E38/B38*100,2)</f>
        <v>47.25</v>
      </c>
      <c r="G38" s="70" t="s">
        <v>0</v>
      </c>
      <c r="H38" s="66" t="s">
        <v>1</v>
      </c>
      <c r="I38" s="66" t="s">
        <v>0</v>
      </c>
      <c r="J38" s="71" t="s">
        <v>1</v>
      </c>
      <c r="K38" s="37"/>
    </row>
    <row r="39" spans="1:18" ht="24" thickBot="1">
      <c r="A39" s="53"/>
      <c r="B39" s="55"/>
      <c r="C39" s="55"/>
      <c r="D39" s="55"/>
      <c r="E39" s="55"/>
      <c r="F39" s="55"/>
      <c r="G39" s="72">
        <v>82</v>
      </c>
      <c r="H39" s="73">
        <f>ROUND(G39/$E$38*100,2)</f>
        <v>95.35</v>
      </c>
      <c r="I39" s="73">
        <v>4</v>
      </c>
      <c r="J39" s="74">
        <f>ROUND(I39/$E$38*100,2)</f>
        <v>4.6500000000000004</v>
      </c>
      <c r="K39" s="37"/>
    </row>
    <row r="40" spans="1:18" ht="24" thickBot="1">
      <c r="A40" s="164" t="s">
        <v>101</v>
      </c>
      <c r="B40" s="164"/>
      <c r="C40" s="164"/>
      <c r="D40" s="164"/>
      <c r="E40" s="164"/>
      <c r="F40" s="164"/>
      <c r="G40" s="164"/>
      <c r="H40" s="164"/>
      <c r="I40" s="38"/>
      <c r="J40" s="39"/>
      <c r="K40" s="39"/>
      <c r="L40" s="40"/>
      <c r="M40" s="40"/>
      <c r="N40" s="40"/>
      <c r="O40" s="40"/>
      <c r="P40" s="41"/>
      <c r="Q40" s="41"/>
      <c r="R40" s="41"/>
    </row>
    <row r="41" spans="1:18" s="41" customFormat="1">
      <c r="A41" s="167"/>
      <c r="B41" s="170" t="s">
        <v>6</v>
      </c>
      <c r="C41" s="172" t="s">
        <v>12</v>
      </c>
      <c r="D41" s="172"/>
      <c r="E41" s="172" t="s">
        <v>11</v>
      </c>
      <c r="F41" s="230"/>
      <c r="G41" s="231" t="s">
        <v>18</v>
      </c>
      <c r="H41" s="232"/>
      <c r="I41" s="232"/>
      <c r="J41" s="233"/>
      <c r="K41" s="37"/>
      <c r="L41" s="31"/>
      <c r="M41" s="31"/>
      <c r="N41" s="31"/>
      <c r="O41" s="31"/>
      <c r="P41" s="31"/>
      <c r="Q41" s="31"/>
      <c r="R41" s="31"/>
    </row>
    <row r="42" spans="1:18">
      <c r="A42" s="168"/>
      <c r="B42" s="171"/>
      <c r="C42" s="66" t="s">
        <v>0</v>
      </c>
      <c r="D42" s="66" t="s">
        <v>1</v>
      </c>
      <c r="E42" s="66" t="s">
        <v>0</v>
      </c>
      <c r="F42" s="67" t="s">
        <v>1</v>
      </c>
      <c r="G42" s="168" t="s">
        <v>11</v>
      </c>
      <c r="H42" s="234"/>
      <c r="I42" s="234" t="s">
        <v>12</v>
      </c>
      <c r="J42" s="235"/>
      <c r="K42" s="37"/>
    </row>
    <row r="43" spans="1:18" ht="24" thickBot="1">
      <c r="A43" s="169"/>
      <c r="B43" s="68">
        <v>182</v>
      </c>
      <c r="C43" s="68">
        <v>115</v>
      </c>
      <c r="D43" s="68">
        <f>ROUND(C43/B43,2)</f>
        <v>0.63</v>
      </c>
      <c r="E43" s="68">
        <v>67</v>
      </c>
      <c r="F43" s="69">
        <f>ROUND(E43/B43*100,2)</f>
        <v>36.81</v>
      </c>
      <c r="G43" s="70" t="s">
        <v>0</v>
      </c>
      <c r="H43" s="66" t="s">
        <v>1</v>
      </c>
      <c r="I43" s="66" t="s">
        <v>0</v>
      </c>
      <c r="J43" s="71" t="s">
        <v>1</v>
      </c>
      <c r="K43" s="37"/>
    </row>
    <row r="44" spans="1:18" ht="24" thickBot="1">
      <c r="A44" s="53"/>
      <c r="B44" s="55"/>
      <c r="C44" s="55"/>
      <c r="D44" s="55"/>
      <c r="E44" s="55"/>
      <c r="F44" s="55"/>
      <c r="G44" s="72">
        <v>66</v>
      </c>
      <c r="H44" s="73">
        <f>ROUND(G44/$E$43*100,2)</f>
        <v>98.51</v>
      </c>
      <c r="I44" s="73">
        <v>1</v>
      </c>
      <c r="J44" s="74">
        <f>ROUND(I44/$E$43*100,2)</f>
        <v>1.49</v>
      </c>
      <c r="K44" s="37"/>
    </row>
    <row r="45" spans="1:18" ht="24" thickBot="1">
      <c r="A45" s="144" t="s">
        <v>113</v>
      </c>
      <c r="B45" s="144"/>
      <c r="C45" s="144"/>
      <c r="D45" s="144"/>
      <c r="E45" s="144"/>
      <c r="F45" s="144"/>
      <c r="G45" s="144"/>
      <c r="H45" s="144"/>
      <c r="I45" s="144"/>
      <c r="J45" s="144"/>
      <c r="K45" s="39"/>
      <c r="L45" s="40"/>
      <c r="M45" s="40"/>
      <c r="N45" s="40"/>
      <c r="O45" s="40"/>
      <c r="P45" s="41"/>
      <c r="Q45" s="41"/>
      <c r="R45" s="41"/>
    </row>
    <row r="46" spans="1:18" s="41" customFormat="1" ht="27" customHeight="1">
      <c r="A46" s="138"/>
      <c r="B46" s="147" t="s">
        <v>6</v>
      </c>
      <c r="C46" s="139" t="s">
        <v>11</v>
      </c>
      <c r="D46" s="139"/>
      <c r="E46" s="139" t="s">
        <v>12</v>
      </c>
      <c r="F46" s="148"/>
      <c r="G46" s="138" t="s">
        <v>114</v>
      </c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40"/>
    </row>
    <row r="47" spans="1:18" ht="55.5" customHeight="1">
      <c r="A47" s="145"/>
      <c r="B47" s="142"/>
      <c r="C47" s="42" t="s">
        <v>0</v>
      </c>
      <c r="D47" s="42" t="s">
        <v>1</v>
      </c>
      <c r="E47" s="42" t="s">
        <v>0</v>
      </c>
      <c r="F47" s="50" t="s">
        <v>1</v>
      </c>
      <c r="G47" s="145" t="s">
        <v>79</v>
      </c>
      <c r="H47" s="215"/>
      <c r="I47" s="215" t="s">
        <v>13</v>
      </c>
      <c r="J47" s="215"/>
      <c r="K47" s="215" t="s">
        <v>14</v>
      </c>
      <c r="L47" s="215"/>
      <c r="M47" s="215" t="s">
        <v>15</v>
      </c>
      <c r="N47" s="215"/>
      <c r="O47" s="215" t="s">
        <v>16</v>
      </c>
      <c r="P47" s="215"/>
      <c r="Q47" s="215" t="s">
        <v>57</v>
      </c>
      <c r="R47" s="219"/>
    </row>
    <row r="48" spans="1:18" ht="24" thickBot="1">
      <c r="A48" s="146"/>
      <c r="B48" s="44">
        <v>182</v>
      </c>
      <c r="C48" s="44">
        <v>178</v>
      </c>
      <c r="D48" s="44">
        <f>ROUND(C48/B48*100,2)</f>
        <v>97.8</v>
      </c>
      <c r="E48" s="44">
        <v>4</v>
      </c>
      <c r="F48" s="51">
        <f>ROUND(E48/B48*100,2)</f>
        <v>2.2000000000000002</v>
      </c>
      <c r="G48" s="52" t="s">
        <v>0</v>
      </c>
      <c r="H48" s="42" t="s">
        <v>1</v>
      </c>
      <c r="I48" s="42" t="s">
        <v>0</v>
      </c>
      <c r="J48" s="42" t="s">
        <v>1</v>
      </c>
      <c r="K48" s="42" t="s">
        <v>0</v>
      </c>
      <c r="L48" s="42" t="s">
        <v>1</v>
      </c>
      <c r="M48" s="42" t="s">
        <v>0</v>
      </c>
      <c r="N48" s="42" t="s">
        <v>1</v>
      </c>
      <c r="O48" s="42" t="s">
        <v>0</v>
      </c>
      <c r="P48" s="42" t="s">
        <v>1</v>
      </c>
      <c r="Q48" s="42" t="s">
        <v>0</v>
      </c>
      <c r="R48" s="43" t="s">
        <v>1</v>
      </c>
    </row>
    <row r="49" spans="1:18" ht="24" thickBot="1">
      <c r="A49" s="53"/>
      <c r="B49" s="54"/>
      <c r="C49" s="55"/>
      <c r="D49" s="55"/>
      <c r="E49" s="55"/>
      <c r="F49" s="55"/>
      <c r="G49" s="56"/>
      <c r="H49" s="44">
        <f>ROUND(G49/$E$48*100,2)</f>
        <v>0</v>
      </c>
      <c r="I49" s="44">
        <v>0</v>
      </c>
      <c r="J49" s="44">
        <f>ROUND(I49/$E$48*100,2)</f>
        <v>0</v>
      </c>
      <c r="K49" s="44">
        <v>3</v>
      </c>
      <c r="L49" s="44">
        <f>ROUND(K49/$E$48*100,2)</f>
        <v>75</v>
      </c>
      <c r="M49" s="44">
        <v>1</v>
      </c>
      <c r="N49" s="44">
        <f>ROUND(M49/$E$48*100,2)</f>
        <v>25</v>
      </c>
      <c r="O49" s="44">
        <v>0</v>
      </c>
      <c r="P49" s="44">
        <f>ROUND(O49/$E$48*100,2)</f>
        <v>0</v>
      </c>
      <c r="Q49" s="44">
        <v>0</v>
      </c>
      <c r="R49" s="45">
        <f>ROUND(Q49/$E$48*100,2)</f>
        <v>0</v>
      </c>
    </row>
    <row r="50" spans="1:18" s="41" customFormat="1" ht="24" thickBot="1">
      <c r="A50" s="144" t="s">
        <v>102</v>
      </c>
      <c r="B50" s="144"/>
      <c r="C50" s="144"/>
      <c r="D50" s="144"/>
      <c r="E50" s="144"/>
      <c r="F50" s="144"/>
      <c r="G50" s="144"/>
      <c r="H50" s="144"/>
      <c r="I50" s="144"/>
      <c r="J50" s="144"/>
      <c r="K50" s="39"/>
      <c r="L50" s="40"/>
      <c r="M50" s="40"/>
      <c r="N50" s="40"/>
      <c r="O50" s="40"/>
    </row>
    <row r="51" spans="1:18">
      <c r="A51" s="220"/>
      <c r="B51" s="211" t="s">
        <v>6</v>
      </c>
      <c r="C51" s="158" t="s">
        <v>12</v>
      </c>
      <c r="D51" s="223"/>
      <c r="E51" s="158" t="s">
        <v>11</v>
      </c>
      <c r="F51" s="224"/>
      <c r="G51" s="225" t="s">
        <v>44</v>
      </c>
      <c r="H51" s="224"/>
      <c r="I51" s="224"/>
      <c r="J51" s="224"/>
      <c r="K51" s="224"/>
      <c r="L51" s="224"/>
      <c r="M51" s="224"/>
      <c r="N51" s="214"/>
    </row>
    <row r="52" spans="1:18">
      <c r="A52" s="221"/>
      <c r="B52" s="212"/>
      <c r="C52" s="57" t="s">
        <v>0</v>
      </c>
      <c r="D52" s="57" t="s">
        <v>1</v>
      </c>
      <c r="E52" s="57" t="s">
        <v>0</v>
      </c>
      <c r="F52" s="75" t="s">
        <v>1</v>
      </c>
      <c r="G52" s="226" t="s">
        <v>38</v>
      </c>
      <c r="H52" s="227"/>
      <c r="I52" s="228" t="s">
        <v>39</v>
      </c>
      <c r="J52" s="227"/>
      <c r="K52" s="228" t="s">
        <v>40</v>
      </c>
      <c r="L52" s="227"/>
      <c r="M52" s="228" t="s">
        <v>58</v>
      </c>
      <c r="N52" s="229"/>
    </row>
    <row r="53" spans="1:18" ht="24" thickBot="1">
      <c r="A53" s="222"/>
      <c r="B53" s="58">
        <v>182</v>
      </c>
      <c r="C53" s="58">
        <v>153</v>
      </c>
      <c r="D53" s="58">
        <f>ROUND(C53/B53*100,2)</f>
        <v>84.07</v>
      </c>
      <c r="E53" s="58">
        <v>29</v>
      </c>
      <c r="F53" s="76">
        <f>ROUND(E53/B53*100,2)</f>
        <v>15.93</v>
      </c>
      <c r="G53" s="77" t="s">
        <v>0</v>
      </c>
      <c r="H53" s="57" t="s">
        <v>1</v>
      </c>
      <c r="I53" s="57" t="s">
        <v>0</v>
      </c>
      <c r="J53" s="57" t="s">
        <v>1</v>
      </c>
      <c r="K53" s="57" t="s">
        <v>0</v>
      </c>
      <c r="L53" s="57" t="s">
        <v>1</v>
      </c>
      <c r="M53" s="57" t="s">
        <v>0</v>
      </c>
      <c r="N53" s="78" t="s">
        <v>1</v>
      </c>
    </row>
    <row r="54" spans="1:18" ht="24" thickBot="1">
      <c r="A54" s="53"/>
      <c r="B54" s="54"/>
      <c r="C54" s="55"/>
      <c r="D54" s="55"/>
      <c r="E54" s="55"/>
      <c r="F54" s="55"/>
      <c r="G54" s="79">
        <v>2</v>
      </c>
      <c r="H54" s="58">
        <f>ROUND(G54/$E$53*100,2)</f>
        <v>6.9</v>
      </c>
      <c r="I54" s="58">
        <v>10</v>
      </c>
      <c r="J54" s="58">
        <f>ROUND(I54/$E$53*100,2)</f>
        <v>34.479999999999997</v>
      </c>
      <c r="K54" s="58">
        <v>17</v>
      </c>
      <c r="L54" s="58">
        <f>ROUND(K54/$E$53*100,2)</f>
        <v>58.62</v>
      </c>
      <c r="M54" s="58">
        <v>0</v>
      </c>
      <c r="N54" s="80">
        <f>ROUND(M54/$E$53*100,2)</f>
        <v>0</v>
      </c>
    </row>
    <row r="55" spans="1:18" s="41" customFormat="1" ht="24" thickBot="1">
      <c r="A55" s="81" t="s">
        <v>42</v>
      </c>
      <c r="B55" s="81"/>
      <c r="C55" s="81"/>
      <c r="D55" s="81"/>
      <c r="E55" s="213" t="s">
        <v>43</v>
      </c>
      <c r="F55" s="213"/>
      <c r="G55" s="213"/>
      <c r="H55" s="213"/>
      <c r="I55" s="213"/>
      <c r="J55" s="213"/>
      <c r="K55" s="213"/>
      <c r="L55" s="213"/>
      <c r="M55" s="40"/>
      <c r="N55" s="40"/>
      <c r="O55" s="40"/>
    </row>
    <row r="56" spans="1:18">
      <c r="A56" s="37"/>
      <c r="B56" s="37"/>
      <c r="C56" s="37"/>
      <c r="D56" s="37"/>
      <c r="E56" s="159" t="s">
        <v>11</v>
      </c>
      <c r="F56" s="157"/>
      <c r="G56" s="158" t="s">
        <v>12</v>
      </c>
      <c r="H56" s="214"/>
    </row>
    <row r="57" spans="1:18">
      <c r="A57" s="37"/>
      <c r="B57" s="37"/>
      <c r="C57" s="37"/>
      <c r="D57" s="37"/>
      <c r="E57" s="77" t="s">
        <v>0</v>
      </c>
      <c r="F57" s="57" t="s">
        <v>1</v>
      </c>
      <c r="G57" s="57" t="s">
        <v>0</v>
      </c>
      <c r="H57" s="78" t="s">
        <v>1</v>
      </c>
    </row>
    <row r="58" spans="1:18" ht="24" thickBot="1">
      <c r="E58" s="79">
        <v>20</v>
      </c>
      <c r="F58" s="58">
        <f>ROUND(E58/E53*100,2)</f>
        <v>68.97</v>
      </c>
      <c r="G58" s="58">
        <v>9</v>
      </c>
      <c r="H58" s="80">
        <f>ROUND(G58/E53*100,2)</f>
        <v>31.03</v>
      </c>
    </row>
    <row r="59" spans="1:18" ht="24" thickBot="1">
      <c r="A59" s="216" t="s">
        <v>59</v>
      </c>
      <c r="B59" s="217"/>
      <c r="C59" s="217"/>
      <c r="D59" s="217"/>
      <c r="E59" s="217"/>
      <c r="F59" s="217"/>
      <c r="G59" s="217"/>
      <c r="H59" s="217"/>
      <c r="I59" s="217"/>
      <c r="J59" s="217"/>
      <c r="K59" s="217"/>
      <c r="L59" s="217"/>
      <c r="M59" s="217"/>
      <c r="N59" s="217"/>
      <c r="O59" s="217"/>
      <c r="P59" s="217"/>
      <c r="Q59" s="54"/>
      <c r="R59" s="54"/>
    </row>
    <row r="60" spans="1:18">
      <c r="A60" s="218" t="s">
        <v>80</v>
      </c>
      <c r="B60" s="202"/>
      <c r="C60" s="201" t="s">
        <v>81</v>
      </c>
      <c r="D60" s="202"/>
      <c r="E60" s="201" t="s">
        <v>82</v>
      </c>
      <c r="F60" s="202"/>
      <c r="G60" s="201" t="s">
        <v>83</v>
      </c>
      <c r="H60" s="202"/>
      <c r="I60" s="155" t="s">
        <v>60</v>
      </c>
      <c r="J60" s="155"/>
      <c r="K60" s="155" t="s">
        <v>84</v>
      </c>
      <c r="L60" s="155"/>
      <c r="M60" s="155" t="s">
        <v>85</v>
      </c>
      <c r="N60" s="155"/>
      <c r="O60" s="155" t="s">
        <v>86</v>
      </c>
      <c r="P60" s="155"/>
      <c r="Q60" s="155" t="s">
        <v>87</v>
      </c>
      <c r="R60" s="206"/>
    </row>
    <row r="61" spans="1:18">
      <c r="A61" s="77" t="s">
        <v>0</v>
      </c>
      <c r="B61" s="57" t="s">
        <v>1</v>
      </c>
      <c r="C61" s="57" t="s">
        <v>0</v>
      </c>
      <c r="D61" s="57" t="s">
        <v>1</v>
      </c>
      <c r="E61" s="57" t="s">
        <v>0</v>
      </c>
      <c r="F61" s="57" t="s">
        <v>1</v>
      </c>
      <c r="G61" s="57" t="s">
        <v>0</v>
      </c>
      <c r="H61" s="57" t="s">
        <v>1</v>
      </c>
      <c r="I61" s="57" t="s">
        <v>0</v>
      </c>
      <c r="J61" s="57" t="s">
        <v>1</v>
      </c>
      <c r="K61" s="57" t="s">
        <v>0</v>
      </c>
      <c r="L61" s="57" t="s">
        <v>1</v>
      </c>
      <c r="M61" s="57" t="s">
        <v>0</v>
      </c>
      <c r="N61" s="57" t="s">
        <v>1</v>
      </c>
      <c r="O61" s="57" t="s">
        <v>0</v>
      </c>
      <c r="P61" s="57" t="s">
        <v>1</v>
      </c>
      <c r="Q61" s="57" t="s">
        <v>0</v>
      </c>
      <c r="R61" s="78" t="s">
        <v>1</v>
      </c>
    </row>
    <row r="62" spans="1:18" ht="24" thickBot="1">
      <c r="A62" s="79">
        <v>3</v>
      </c>
      <c r="B62" s="58">
        <f>ROUND(A62/$G$58*100,2)</f>
        <v>33.33</v>
      </c>
      <c r="C62" s="58">
        <v>8</v>
      </c>
      <c r="D62" s="58">
        <f>ROUND(C62/$G$58*100,2)</f>
        <v>88.89</v>
      </c>
      <c r="E62" s="58">
        <v>1</v>
      </c>
      <c r="F62" s="58">
        <f>ROUND(E62/$G$58*100,2)</f>
        <v>11.11</v>
      </c>
      <c r="G62" s="58">
        <v>0</v>
      </c>
      <c r="H62" s="58">
        <f>ROUND(G62/$G$58*100,2)</f>
        <v>0</v>
      </c>
      <c r="I62" s="58">
        <v>0</v>
      </c>
      <c r="J62" s="58">
        <f>ROUND(I62/$G$58*100,2)</f>
        <v>0</v>
      </c>
      <c r="K62" s="58">
        <v>3</v>
      </c>
      <c r="L62" s="58">
        <f>ROUND(K62/$G$58*100,2)</f>
        <v>33.33</v>
      </c>
      <c r="M62" s="58">
        <v>0</v>
      </c>
      <c r="N62" s="58">
        <f>ROUND(M62/$G$58*100,2)</f>
        <v>0</v>
      </c>
      <c r="O62" s="58">
        <v>0</v>
      </c>
      <c r="P62" s="58">
        <f>ROUND(O62/$G$58*100,2)</f>
        <v>0</v>
      </c>
      <c r="Q62" s="58">
        <v>0</v>
      </c>
      <c r="R62" s="80">
        <f>ROUND(Q62/$G$58*100,2)</f>
        <v>0</v>
      </c>
    </row>
    <row r="63" spans="1:18" s="41" customFormat="1" ht="24" thickBot="1">
      <c r="A63" s="207" t="s">
        <v>115</v>
      </c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40"/>
    </row>
    <row r="64" spans="1:18">
      <c r="A64" s="208"/>
      <c r="B64" s="211" t="s">
        <v>6</v>
      </c>
      <c r="C64" s="201" t="s">
        <v>61</v>
      </c>
      <c r="D64" s="202"/>
      <c r="E64" s="201" t="s">
        <v>62</v>
      </c>
      <c r="F64" s="202"/>
      <c r="G64" s="201" t="s">
        <v>63</v>
      </c>
      <c r="H64" s="202"/>
      <c r="I64" s="201" t="s">
        <v>64</v>
      </c>
      <c r="J64" s="202"/>
      <c r="K64" s="201" t="s">
        <v>65</v>
      </c>
      <c r="L64" s="202"/>
      <c r="M64" s="201" t="s">
        <v>66</v>
      </c>
      <c r="N64" s="202"/>
      <c r="O64" s="201" t="s">
        <v>67</v>
      </c>
      <c r="P64" s="202"/>
      <c r="Q64" s="203" t="s">
        <v>5</v>
      </c>
    </row>
    <row r="65" spans="1:17">
      <c r="A65" s="209"/>
      <c r="B65" s="212"/>
      <c r="C65" s="57" t="s">
        <v>0</v>
      </c>
      <c r="D65" s="57" t="s">
        <v>1</v>
      </c>
      <c r="E65" s="57" t="s">
        <v>0</v>
      </c>
      <c r="F65" s="57" t="s">
        <v>1</v>
      </c>
      <c r="G65" s="57" t="s">
        <v>0</v>
      </c>
      <c r="H65" s="57" t="s">
        <v>1</v>
      </c>
      <c r="I65" s="57" t="s">
        <v>0</v>
      </c>
      <c r="J65" s="57" t="s">
        <v>1</v>
      </c>
      <c r="K65" s="57" t="s">
        <v>0</v>
      </c>
      <c r="L65" s="57" t="s">
        <v>1</v>
      </c>
      <c r="M65" s="57" t="s">
        <v>0</v>
      </c>
      <c r="N65" s="57" t="s">
        <v>1</v>
      </c>
      <c r="O65" s="57" t="s">
        <v>0</v>
      </c>
      <c r="P65" s="57" t="s">
        <v>1</v>
      </c>
      <c r="Q65" s="204"/>
    </row>
    <row r="66" spans="1:17" ht="24" thickBot="1">
      <c r="A66" s="210"/>
      <c r="B66" s="58">
        <v>182</v>
      </c>
      <c r="C66" s="58">
        <v>116</v>
      </c>
      <c r="D66" s="58">
        <f>ROUND(C66/B66*100,2)</f>
        <v>63.74</v>
      </c>
      <c r="E66" s="58"/>
      <c r="F66" s="58">
        <f>ROUND(E66/(B66-C66)*100,2)</f>
        <v>0</v>
      </c>
      <c r="G66" s="58"/>
      <c r="H66" s="58">
        <f>ROUND(G66/(B66-C66)*100,2)</f>
        <v>0</v>
      </c>
      <c r="I66" s="58"/>
      <c r="J66" s="58">
        <f>ROUND(I66/(B66-C66)*100,2)</f>
        <v>0</v>
      </c>
      <c r="K66" s="58">
        <v>3</v>
      </c>
      <c r="L66" s="58">
        <f>ROUND(K66/(B66-C66)*100,2)</f>
        <v>4.55</v>
      </c>
      <c r="M66" s="58">
        <v>2</v>
      </c>
      <c r="N66" s="58">
        <f>ROUND(M66/(B66-C66)*100,2)</f>
        <v>3.03</v>
      </c>
      <c r="O66" s="58">
        <v>61</v>
      </c>
      <c r="P66" s="58">
        <f>ROUND(O66/(B66-C66)*100,2)</f>
        <v>92.42</v>
      </c>
      <c r="Q66" s="82">
        <f>(G66*13+I66*12+K66*10+M66*7+O66*5+E66*15)/(B66-C66)</f>
        <v>5.2878787878787881</v>
      </c>
    </row>
    <row r="67" spans="1:17" s="41" customFormat="1" ht="24" thickBot="1">
      <c r="A67" s="205" t="s">
        <v>74</v>
      </c>
      <c r="B67" s="205"/>
      <c r="C67" s="205"/>
      <c r="D67" s="205"/>
      <c r="E67" s="205"/>
      <c r="F67" s="205"/>
      <c r="G67" s="205"/>
      <c r="H67" s="65"/>
      <c r="I67" s="144"/>
      <c r="J67" s="144"/>
      <c r="K67" s="39"/>
      <c r="L67" s="40"/>
      <c r="M67" s="40"/>
      <c r="N67" s="40"/>
    </row>
    <row r="68" spans="1:17">
      <c r="A68" s="159"/>
      <c r="B68" s="155" t="s">
        <v>6</v>
      </c>
      <c r="C68" s="157" t="s">
        <v>11</v>
      </c>
      <c r="D68" s="157"/>
      <c r="E68" s="157" t="s">
        <v>12</v>
      </c>
      <c r="F68" s="160"/>
    </row>
    <row r="69" spans="1:17">
      <c r="A69" s="165"/>
      <c r="B69" s="156"/>
      <c r="C69" s="57" t="s">
        <v>0</v>
      </c>
      <c r="D69" s="57" t="s">
        <v>1</v>
      </c>
      <c r="E69" s="57" t="s">
        <v>0</v>
      </c>
      <c r="F69" s="78" t="s">
        <v>1</v>
      </c>
    </row>
    <row r="70" spans="1:17" ht="24" thickBot="1">
      <c r="A70" s="166"/>
      <c r="B70" s="58">
        <v>66</v>
      </c>
      <c r="C70" s="58">
        <v>62</v>
      </c>
      <c r="D70" s="58">
        <f>ROUND(C70/B70*100,2)</f>
        <v>93.94</v>
      </c>
      <c r="E70" s="58">
        <v>4</v>
      </c>
      <c r="F70" s="80">
        <f>ROUND(E70/B70*100,2)</f>
        <v>6.06</v>
      </c>
      <c r="G70" s="37"/>
      <c r="H70" s="37"/>
      <c r="I70" s="37"/>
    </row>
    <row r="71" spans="1:17" s="41" customFormat="1" ht="24" thickBot="1">
      <c r="A71" s="164" t="s">
        <v>103</v>
      </c>
      <c r="B71" s="164"/>
      <c r="C71" s="164"/>
      <c r="D71" s="164"/>
      <c r="E71" s="164"/>
      <c r="F71" s="164"/>
      <c r="G71" s="164"/>
      <c r="H71" s="164"/>
      <c r="I71" s="164"/>
      <c r="J71" s="164"/>
      <c r="K71" s="164"/>
      <c r="L71" s="83"/>
      <c r="M71" s="39"/>
      <c r="N71" s="40"/>
    </row>
    <row r="72" spans="1:17">
      <c r="A72" s="196"/>
      <c r="B72" s="188" t="s">
        <v>6</v>
      </c>
      <c r="C72" s="199" t="s">
        <v>61</v>
      </c>
      <c r="D72" s="200"/>
      <c r="E72" s="199" t="s">
        <v>68</v>
      </c>
      <c r="F72" s="200"/>
      <c r="G72" s="199" t="s">
        <v>69</v>
      </c>
      <c r="H72" s="200"/>
      <c r="I72" s="199" t="s">
        <v>70</v>
      </c>
      <c r="J72" s="200"/>
      <c r="K72" s="199" t="s">
        <v>71</v>
      </c>
      <c r="L72" s="200"/>
      <c r="M72" s="199" t="s">
        <v>72</v>
      </c>
      <c r="N72" s="200"/>
      <c r="O72" s="199" t="s">
        <v>73</v>
      </c>
      <c r="P72" s="200"/>
      <c r="Q72" s="182" t="s">
        <v>5</v>
      </c>
    </row>
    <row r="73" spans="1:17">
      <c r="A73" s="197"/>
      <c r="B73" s="189"/>
      <c r="C73" s="84" t="s">
        <v>0</v>
      </c>
      <c r="D73" s="84" t="s">
        <v>1</v>
      </c>
      <c r="E73" s="84" t="s">
        <v>0</v>
      </c>
      <c r="F73" s="84" t="s">
        <v>1</v>
      </c>
      <c r="G73" s="84" t="s">
        <v>0</v>
      </c>
      <c r="H73" s="84" t="s">
        <v>1</v>
      </c>
      <c r="I73" s="84" t="s">
        <v>0</v>
      </c>
      <c r="J73" s="84" t="s">
        <v>1</v>
      </c>
      <c r="K73" s="84" t="s">
        <v>0</v>
      </c>
      <c r="L73" s="84" t="s">
        <v>1</v>
      </c>
      <c r="M73" s="84" t="s">
        <v>0</v>
      </c>
      <c r="N73" s="84" t="s">
        <v>1</v>
      </c>
      <c r="O73" s="84" t="s">
        <v>0</v>
      </c>
      <c r="P73" s="84" t="s">
        <v>1</v>
      </c>
      <c r="Q73" s="183"/>
    </row>
    <row r="74" spans="1:17" ht="24" thickBot="1">
      <c r="A74" s="198"/>
      <c r="B74" s="85">
        <v>182</v>
      </c>
      <c r="C74" s="85">
        <v>124</v>
      </c>
      <c r="D74" s="85">
        <f>ROUND(C74/B74*100,2)</f>
        <v>68.13</v>
      </c>
      <c r="E74" s="85">
        <v>1</v>
      </c>
      <c r="F74" s="85">
        <f>ROUND(E74/(B74-C74)*100,2)</f>
        <v>1.72</v>
      </c>
      <c r="G74" s="85">
        <v>0</v>
      </c>
      <c r="H74" s="85">
        <f>ROUND(G74/(B74-C74)*100,2)</f>
        <v>0</v>
      </c>
      <c r="I74" s="85">
        <v>1</v>
      </c>
      <c r="J74" s="85">
        <f>ROUND(I74/(B74-C74)*100,2)</f>
        <v>1.72</v>
      </c>
      <c r="K74" s="85">
        <v>2</v>
      </c>
      <c r="L74" s="85">
        <f>ROUND(K74/(B74-C74)*100,2)</f>
        <v>3.45</v>
      </c>
      <c r="M74" s="85">
        <v>4</v>
      </c>
      <c r="N74" s="85">
        <f>ROUND(M74/(B74-C74)*100,2)</f>
        <v>6.9</v>
      </c>
      <c r="O74" s="85">
        <v>50</v>
      </c>
      <c r="P74" s="85">
        <f>ROUND(O74/(B74-C74)*100,2)</f>
        <v>86.21</v>
      </c>
      <c r="Q74" s="86">
        <f>(G74*29+I74*28+K74*27+M74*15+O74*12+E74*31)/(B74-C74)</f>
        <v>13.327586206896552</v>
      </c>
    </row>
    <row r="75" spans="1:17" s="41" customFormat="1" ht="24" thickBot="1">
      <c r="A75" s="184" t="s">
        <v>74</v>
      </c>
      <c r="B75" s="184"/>
      <c r="C75" s="184"/>
      <c r="D75" s="184"/>
      <c r="E75" s="184"/>
      <c r="F75" s="184"/>
      <c r="G75" s="184"/>
      <c r="H75" s="65"/>
      <c r="I75" s="164"/>
      <c r="J75" s="164"/>
      <c r="K75" s="39"/>
      <c r="L75" s="40"/>
      <c r="M75" s="40"/>
      <c r="N75" s="40"/>
    </row>
    <row r="76" spans="1:17">
      <c r="A76" s="185"/>
      <c r="B76" s="188" t="s">
        <v>6</v>
      </c>
      <c r="C76" s="190" t="s">
        <v>11</v>
      </c>
      <c r="D76" s="191"/>
      <c r="E76" s="190" t="s">
        <v>12</v>
      </c>
      <c r="F76" s="192"/>
    </row>
    <row r="77" spans="1:17">
      <c r="A77" s="186"/>
      <c r="B77" s="189"/>
      <c r="C77" s="84" t="s">
        <v>0</v>
      </c>
      <c r="D77" s="84" t="s">
        <v>1</v>
      </c>
      <c r="E77" s="84" t="s">
        <v>0</v>
      </c>
      <c r="F77" s="87" t="s">
        <v>1</v>
      </c>
    </row>
    <row r="78" spans="1:17" ht="24" thickBot="1">
      <c r="A78" s="187"/>
      <c r="B78" s="85">
        <v>58</v>
      </c>
      <c r="C78" s="85">
        <v>51</v>
      </c>
      <c r="D78" s="85">
        <f>ROUND(C78/B78*100,2)</f>
        <v>87.93</v>
      </c>
      <c r="E78" s="85">
        <v>7</v>
      </c>
      <c r="F78" s="88">
        <f>ROUND(E78/B78*100,2)</f>
        <v>12.07</v>
      </c>
      <c r="G78" s="37"/>
      <c r="H78" s="37"/>
      <c r="I78" s="37"/>
    </row>
    <row r="79" spans="1:17" s="41" customFormat="1" ht="24" thickBot="1">
      <c r="A79" s="144" t="s">
        <v>104</v>
      </c>
      <c r="B79" s="144"/>
      <c r="C79" s="144"/>
      <c r="D79" s="144"/>
      <c r="E79" s="144"/>
      <c r="F79" s="144"/>
      <c r="G79" s="144"/>
      <c r="H79" s="144"/>
      <c r="I79" s="144"/>
      <c r="J79" s="89"/>
      <c r="K79" s="39"/>
      <c r="L79" s="40"/>
      <c r="M79" s="40"/>
      <c r="N79" s="40"/>
    </row>
    <row r="80" spans="1:17">
      <c r="A80" s="152"/>
      <c r="B80" s="155" t="s">
        <v>6</v>
      </c>
      <c r="C80" s="157" t="s">
        <v>11</v>
      </c>
      <c r="D80" s="157"/>
      <c r="E80" s="157" t="s">
        <v>12</v>
      </c>
      <c r="F80" s="160"/>
      <c r="G80" s="90"/>
      <c r="H80" s="37"/>
      <c r="I80" s="37"/>
      <c r="J80" s="37"/>
    </row>
    <row r="81" spans="1:14">
      <c r="A81" s="153"/>
      <c r="B81" s="156"/>
      <c r="C81" s="57" t="s">
        <v>0</v>
      </c>
      <c r="D81" s="57" t="s">
        <v>1</v>
      </c>
      <c r="E81" s="57" t="s">
        <v>0</v>
      </c>
      <c r="F81" s="78" t="s">
        <v>1</v>
      </c>
      <c r="G81" s="90"/>
      <c r="H81" s="37"/>
      <c r="I81" s="37"/>
      <c r="J81" s="37"/>
    </row>
    <row r="82" spans="1:14" ht="24" thickBot="1">
      <c r="A82" s="154"/>
      <c r="B82" s="91">
        <v>182</v>
      </c>
      <c r="C82" s="91">
        <v>181</v>
      </c>
      <c r="D82" s="91">
        <f>ROUND(C82/B82*100,2)</f>
        <v>99.45</v>
      </c>
      <c r="E82" s="91">
        <v>1</v>
      </c>
      <c r="F82" s="92">
        <f>ROUND(E82/B82*100,2)</f>
        <v>0.55000000000000004</v>
      </c>
      <c r="G82" s="90"/>
      <c r="H82" s="37"/>
      <c r="I82" s="37"/>
      <c r="J82" s="37"/>
    </row>
    <row r="83" spans="1:14" s="41" customFormat="1" ht="24" thickBot="1">
      <c r="A83" s="164" t="s">
        <v>105</v>
      </c>
      <c r="B83" s="164"/>
      <c r="C83" s="164"/>
      <c r="D83" s="164"/>
      <c r="E83" s="164"/>
      <c r="F83" s="164"/>
      <c r="G83" s="164"/>
      <c r="H83" s="164"/>
      <c r="I83" s="164"/>
      <c r="J83" s="39"/>
      <c r="K83" s="39"/>
      <c r="L83" s="40"/>
      <c r="M83" s="40"/>
      <c r="N83" s="40"/>
    </row>
    <row r="84" spans="1:14">
      <c r="A84" s="193"/>
      <c r="B84" s="147" t="s">
        <v>6</v>
      </c>
      <c r="C84" s="139" t="s">
        <v>11</v>
      </c>
      <c r="D84" s="139"/>
      <c r="E84" s="139" t="s">
        <v>12</v>
      </c>
      <c r="F84" s="140"/>
      <c r="G84" s="90"/>
      <c r="H84" s="90"/>
      <c r="I84" s="90"/>
      <c r="J84" s="37"/>
      <c r="K84" s="37"/>
      <c r="L84" s="37"/>
    </row>
    <row r="85" spans="1:14">
      <c r="A85" s="194"/>
      <c r="B85" s="142"/>
      <c r="C85" s="42" t="s">
        <v>0</v>
      </c>
      <c r="D85" s="42" t="s">
        <v>1</v>
      </c>
      <c r="E85" s="42" t="s">
        <v>0</v>
      </c>
      <c r="F85" s="43" t="s">
        <v>1</v>
      </c>
      <c r="G85" s="90"/>
      <c r="H85" s="90"/>
      <c r="I85" s="90"/>
      <c r="J85" s="37"/>
      <c r="K85" s="37"/>
      <c r="L85" s="37"/>
    </row>
    <row r="86" spans="1:14" ht="24" thickBot="1">
      <c r="A86" s="195"/>
      <c r="B86" s="44">
        <v>182</v>
      </c>
      <c r="C86" s="44">
        <v>164</v>
      </c>
      <c r="D86" s="44">
        <f t="shared" ref="D86" si="0">ROUND(C86/B86*100,2)</f>
        <v>90.11</v>
      </c>
      <c r="E86" s="44">
        <v>18</v>
      </c>
      <c r="F86" s="45">
        <f>ROUND(E86/B86*100,2)</f>
        <v>9.89</v>
      </c>
      <c r="G86" s="90"/>
      <c r="H86" s="90"/>
      <c r="I86" s="90"/>
      <c r="J86" s="37"/>
      <c r="K86" s="37"/>
      <c r="L86" s="37"/>
    </row>
    <row r="87" spans="1:14" s="41" customFormat="1" ht="24" thickBot="1">
      <c r="A87" s="144" t="s">
        <v>116</v>
      </c>
      <c r="B87" s="144"/>
      <c r="C87" s="144"/>
      <c r="D87" s="144"/>
      <c r="E87" s="144"/>
      <c r="F87" s="144"/>
      <c r="G87" s="39"/>
      <c r="H87" s="39"/>
      <c r="I87" s="39"/>
      <c r="J87" s="39"/>
      <c r="K87" s="39"/>
      <c r="L87" s="40"/>
      <c r="M87" s="40"/>
    </row>
    <row r="88" spans="1:14">
      <c r="A88" s="167"/>
      <c r="B88" s="170" t="s">
        <v>6</v>
      </c>
      <c r="C88" s="172" t="s">
        <v>7</v>
      </c>
      <c r="D88" s="172"/>
      <c r="E88" s="172" t="s">
        <v>8</v>
      </c>
      <c r="F88" s="172"/>
      <c r="G88" s="172" t="s">
        <v>47</v>
      </c>
      <c r="H88" s="173"/>
      <c r="I88" s="93"/>
      <c r="J88" s="93"/>
      <c r="K88" s="37"/>
      <c r="L88" s="37"/>
      <c r="M88" s="37"/>
    </row>
    <row r="89" spans="1:14">
      <c r="A89" s="168"/>
      <c r="B89" s="171"/>
      <c r="C89" s="66" t="s">
        <v>0</v>
      </c>
      <c r="D89" s="66" t="s">
        <v>1</v>
      </c>
      <c r="E89" s="66" t="s">
        <v>0</v>
      </c>
      <c r="F89" s="66" t="s">
        <v>1</v>
      </c>
      <c r="G89" s="66" t="s">
        <v>0</v>
      </c>
      <c r="H89" s="71" t="s">
        <v>1</v>
      </c>
      <c r="I89" s="93"/>
      <c r="J89" s="93"/>
      <c r="K89" s="37"/>
      <c r="L89" s="37"/>
      <c r="M89" s="37"/>
    </row>
    <row r="90" spans="1:14" ht="24" thickBot="1">
      <c r="A90" s="169"/>
      <c r="B90" s="68">
        <v>182</v>
      </c>
      <c r="C90" s="68">
        <v>182</v>
      </c>
      <c r="D90" s="68">
        <f>ROUND(C90/$B$90*100,2)</f>
        <v>100</v>
      </c>
      <c r="E90" s="68">
        <v>0</v>
      </c>
      <c r="F90" s="68">
        <f>ROUND(E90/$B$90*100,2)</f>
        <v>0</v>
      </c>
      <c r="G90" s="68"/>
      <c r="H90" s="94">
        <f>ROUND(G90/$B$90*100,2)</f>
        <v>0</v>
      </c>
      <c r="I90" s="40"/>
      <c r="J90" s="39"/>
      <c r="K90" s="90"/>
      <c r="L90" s="37"/>
      <c r="M90" s="37"/>
    </row>
    <row r="91" spans="1:14" s="41" customFormat="1" ht="24" thickBot="1">
      <c r="A91" s="164" t="s">
        <v>106</v>
      </c>
      <c r="B91" s="164"/>
      <c r="C91" s="164"/>
      <c r="D91" s="164"/>
      <c r="E91" s="164"/>
      <c r="F91" s="164"/>
      <c r="G91" s="164"/>
      <c r="H91" s="164"/>
      <c r="I91" s="164"/>
      <c r="J91" s="164"/>
      <c r="K91" s="164"/>
      <c r="L91" s="40"/>
      <c r="M91" s="40"/>
      <c r="N91" s="40"/>
    </row>
    <row r="92" spans="1:14">
      <c r="A92" s="175"/>
      <c r="B92" s="178" t="s">
        <v>6</v>
      </c>
      <c r="C92" s="180" t="s">
        <v>11</v>
      </c>
      <c r="D92" s="180"/>
      <c r="E92" s="180" t="s">
        <v>12</v>
      </c>
      <c r="F92" s="181"/>
    </row>
    <row r="93" spans="1:14">
      <c r="A93" s="176"/>
      <c r="B93" s="179"/>
      <c r="C93" s="46" t="s">
        <v>0</v>
      </c>
      <c r="D93" s="46" t="s">
        <v>1</v>
      </c>
      <c r="E93" s="46" t="s">
        <v>0</v>
      </c>
      <c r="F93" s="47" t="s">
        <v>1</v>
      </c>
    </row>
    <row r="94" spans="1:14" ht="24" thickBot="1">
      <c r="A94" s="177"/>
      <c r="B94" s="48">
        <v>182</v>
      </c>
      <c r="C94" s="48">
        <v>102</v>
      </c>
      <c r="D94" s="48">
        <f>ROUND(C94/B94*100,2)</f>
        <v>56.04</v>
      </c>
      <c r="E94" s="48">
        <v>80</v>
      </c>
      <c r="F94" s="49">
        <f>ROUND(E94/B94*100,2)</f>
        <v>43.96</v>
      </c>
      <c r="G94" s="37"/>
      <c r="H94" s="37"/>
      <c r="I94" s="37"/>
    </row>
    <row r="95" spans="1:14" s="41" customFormat="1" ht="24" thickBot="1">
      <c r="A95" s="164" t="s">
        <v>107</v>
      </c>
      <c r="B95" s="164"/>
      <c r="C95" s="164"/>
      <c r="D95" s="164"/>
      <c r="E95" s="164"/>
      <c r="F95" s="164"/>
      <c r="G95" s="164"/>
      <c r="H95" s="164"/>
      <c r="I95" s="164"/>
      <c r="J95" s="39"/>
      <c r="K95" s="39"/>
      <c r="L95" s="40"/>
      <c r="M95" s="40"/>
    </row>
    <row r="96" spans="1:14">
      <c r="A96" s="138"/>
      <c r="B96" s="147" t="s">
        <v>6</v>
      </c>
      <c r="C96" s="139" t="s">
        <v>20</v>
      </c>
      <c r="D96" s="139"/>
      <c r="E96" s="139" t="s">
        <v>21</v>
      </c>
      <c r="F96" s="139"/>
      <c r="G96" s="139" t="s">
        <v>22</v>
      </c>
      <c r="H96" s="139"/>
      <c r="I96" s="139" t="s">
        <v>23</v>
      </c>
      <c r="J96" s="139"/>
      <c r="K96" s="139" t="s">
        <v>24</v>
      </c>
      <c r="L96" s="140"/>
    </row>
    <row r="97" spans="1:19">
      <c r="A97" s="145"/>
      <c r="B97" s="142"/>
      <c r="C97" s="42" t="s">
        <v>0</v>
      </c>
      <c r="D97" s="42" t="s">
        <v>1</v>
      </c>
      <c r="E97" s="42" t="s">
        <v>0</v>
      </c>
      <c r="F97" s="42" t="s">
        <v>1</v>
      </c>
      <c r="G97" s="42" t="s">
        <v>0</v>
      </c>
      <c r="H97" s="42" t="s">
        <v>1</v>
      </c>
      <c r="I97" s="42" t="s">
        <v>0</v>
      </c>
      <c r="J97" s="42" t="s">
        <v>1</v>
      </c>
      <c r="K97" s="42" t="s">
        <v>0</v>
      </c>
      <c r="L97" s="43" t="s">
        <v>1</v>
      </c>
    </row>
    <row r="98" spans="1:19" ht="24" thickBot="1">
      <c r="A98" s="146"/>
      <c r="B98" s="44">
        <v>182</v>
      </c>
      <c r="C98" s="44">
        <v>8</v>
      </c>
      <c r="D98" s="44">
        <f>ROUND(C98/B98*100,2)</f>
        <v>4.4000000000000004</v>
      </c>
      <c r="E98" s="44">
        <v>11</v>
      </c>
      <c r="F98" s="44">
        <f>ROUND(E98/B98*100,2)</f>
        <v>6.04</v>
      </c>
      <c r="G98" s="44">
        <v>35</v>
      </c>
      <c r="H98" s="44">
        <f>ROUND(G98/B98*100,2)</f>
        <v>19.23</v>
      </c>
      <c r="I98" s="44">
        <v>35</v>
      </c>
      <c r="J98" s="44">
        <f>ROUND(I98/B98*100,2)</f>
        <v>19.23</v>
      </c>
      <c r="K98" s="44">
        <v>92</v>
      </c>
      <c r="L98" s="45">
        <f>ROUND(K98/B98*100,2)</f>
        <v>50.55</v>
      </c>
    </row>
    <row r="99" spans="1:19" s="41" customFormat="1" ht="36.75" customHeight="1" thickBot="1">
      <c r="A99" s="163" t="s">
        <v>108</v>
      </c>
      <c r="B99" s="164"/>
      <c r="C99" s="164"/>
      <c r="D99" s="164"/>
      <c r="E99" s="164"/>
      <c r="F99" s="164"/>
      <c r="G99" s="164"/>
      <c r="H99" s="164"/>
      <c r="I99" s="164"/>
      <c r="J99" s="164"/>
      <c r="K99" s="164"/>
      <c r="L99" s="164"/>
      <c r="M99" s="40"/>
    </row>
    <row r="100" spans="1:19">
      <c r="A100" s="159"/>
      <c r="B100" s="155" t="s">
        <v>6</v>
      </c>
      <c r="C100" s="157" t="s">
        <v>20</v>
      </c>
      <c r="D100" s="157"/>
      <c r="E100" s="157" t="s">
        <v>21</v>
      </c>
      <c r="F100" s="157"/>
      <c r="G100" s="157" t="s">
        <v>22</v>
      </c>
      <c r="H100" s="157"/>
      <c r="I100" s="157" t="s">
        <v>23</v>
      </c>
      <c r="J100" s="158"/>
      <c r="K100" s="157" t="s">
        <v>24</v>
      </c>
      <c r="L100" s="160"/>
    </row>
    <row r="101" spans="1:19">
      <c r="A101" s="165"/>
      <c r="B101" s="156"/>
      <c r="C101" s="57" t="s">
        <v>0</v>
      </c>
      <c r="D101" s="57" t="s">
        <v>1</v>
      </c>
      <c r="E101" s="57" t="s">
        <v>0</v>
      </c>
      <c r="F101" s="57" t="s">
        <v>1</v>
      </c>
      <c r="G101" s="57" t="s">
        <v>0</v>
      </c>
      <c r="H101" s="57" t="s">
        <v>1</v>
      </c>
      <c r="I101" s="57" t="s">
        <v>0</v>
      </c>
      <c r="J101" s="75" t="s">
        <v>1</v>
      </c>
      <c r="K101" s="57" t="s">
        <v>0</v>
      </c>
      <c r="L101" s="78" t="s">
        <v>1</v>
      </c>
    </row>
    <row r="102" spans="1:19" ht="24" thickBot="1">
      <c r="A102" s="166"/>
      <c r="B102" s="58">
        <v>182</v>
      </c>
      <c r="C102" s="58">
        <v>15</v>
      </c>
      <c r="D102" s="58">
        <f>ROUND(C102/B102*100,2)</f>
        <v>8.24</v>
      </c>
      <c r="E102" s="58">
        <v>11</v>
      </c>
      <c r="F102" s="58">
        <f>ROUND(E102/B102*100,2)</f>
        <v>6.04</v>
      </c>
      <c r="G102" s="58">
        <v>58</v>
      </c>
      <c r="H102" s="58">
        <f>ROUND(G102/B102*100,2)</f>
        <v>31.87</v>
      </c>
      <c r="I102" s="58">
        <v>66</v>
      </c>
      <c r="J102" s="76">
        <f>ROUND(I102/B102*100,2)</f>
        <v>36.26</v>
      </c>
      <c r="K102" s="58">
        <v>32</v>
      </c>
      <c r="L102" s="80">
        <f>ROUND(K102/B102*100,2)</f>
        <v>17.579999999999998</v>
      </c>
      <c r="N102" s="31">
        <f>C102+E102+G102+I102+K102</f>
        <v>182</v>
      </c>
    </row>
    <row r="103" spans="1:19" s="41" customFormat="1" ht="53.25" customHeight="1" thickBot="1">
      <c r="A103" s="174" t="s">
        <v>175</v>
      </c>
      <c r="B103" s="174"/>
      <c r="C103" s="174"/>
      <c r="D103" s="174"/>
      <c r="E103" s="174"/>
      <c r="F103" s="174"/>
      <c r="G103" s="174"/>
      <c r="H103" s="174"/>
      <c r="I103" s="174"/>
      <c r="J103" s="174"/>
      <c r="K103" s="174"/>
      <c r="L103" s="174"/>
      <c r="M103" s="40"/>
      <c r="N103" s="40"/>
    </row>
    <row r="104" spans="1:19">
      <c r="A104" s="152"/>
      <c r="B104" s="155" t="s">
        <v>6</v>
      </c>
      <c r="C104" s="157" t="s">
        <v>12</v>
      </c>
      <c r="D104" s="157"/>
      <c r="E104" s="157" t="s">
        <v>11</v>
      </c>
      <c r="F104" s="158"/>
      <c r="G104" s="159" t="s">
        <v>75</v>
      </c>
      <c r="H104" s="157"/>
      <c r="I104" s="157"/>
      <c r="J104" s="160"/>
    </row>
    <row r="105" spans="1:19">
      <c r="A105" s="153"/>
      <c r="B105" s="156"/>
      <c r="C105" s="57" t="s">
        <v>0</v>
      </c>
      <c r="D105" s="57" t="s">
        <v>1</v>
      </c>
      <c r="E105" s="57" t="s">
        <v>0</v>
      </c>
      <c r="F105" s="75" t="s">
        <v>1</v>
      </c>
      <c r="G105" s="161" t="s">
        <v>76</v>
      </c>
      <c r="H105" s="156"/>
      <c r="I105" s="156" t="s">
        <v>77</v>
      </c>
      <c r="J105" s="162"/>
    </row>
    <row r="106" spans="1:19" ht="24" thickBot="1">
      <c r="A106" s="154"/>
      <c r="B106" s="91">
        <v>182</v>
      </c>
      <c r="C106" s="91">
        <v>162</v>
      </c>
      <c r="D106" s="91">
        <f>ROUND(C106/B106*100,2)</f>
        <v>89.01</v>
      </c>
      <c r="E106" s="91">
        <v>20</v>
      </c>
      <c r="F106" s="95">
        <f>ROUND(E106/B106*100,2)</f>
        <v>10.99</v>
      </c>
      <c r="G106" s="96">
        <v>19</v>
      </c>
      <c r="H106" s="91">
        <f>ROUND(G106/E106*100,2)</f>
        <v>95</v>
      </c>
      <c r="I106" s="91">
        <v>1</v>
      </c>
      <c r="J106" s="92">
        <f>ROUND(I106/E106*100,2)</f>
        <v>5</v>
      </c>
    </row>
    <row r="107" spans="1:19" ht="36.75" customHeight="1" thickBot="1">
      <c r="A107" s="144" t="s">
        <v>117</v>
      </c>
      <c r="B107" s="144"/>
      <c r="C107" s="144"/>
      <c r="D107" s="144"/>
      <c r="E107" s="144"/>
      <c r="F107" s="144"/>
      <c r="G107" s="144"/>
      <c r="H107" s="144"/>
      <c r="I107" s="144"/>
      <c r="J107" s="144"/>
      <c r="K107" s="39"/>
      <c r="L107" s="40"/>
      <c r="M107" s="40"/>
      <c r="N107" s="40"/>
      <c r="O107" s="40"/>
      <c r="P107" s="41"/>
      <c r="Q107" s="41"/>
      <c r="R107" s="41"/>
    </row>
    <row r="108" spans="1:19">
      <c r="A108" s="138"/>
      <c r="B108" s="147" t="s">
        <v>6</v>
      </c>
      <c r="C108" s="139" t="s">
        <v>12</v>
      </c>
      <c r="D108" s="139"/>
      <c r="E108" s="139" t="s">
        <v>11</v>
      </c>
      <c r="F108" s="148"/>
      <c r="G108" s="149" t="s">
        <v>37</v>
      </c>
      <c r="H108" s="150"/>
      <c r="I108" s="150"/>
      <c r="J108" s="151"/>
    </row>
    <row r="109" spans="1:19" ht="43.5" customHeight="1">
      <c r="A109" s="145"/>
      <c r="B109" s="142"/>
      <c r="C109" s="42" t="s">
        <v>0</v>
      </c>
      <c r="D109" s="42" t="s">
        <v>1</v>
      </c>
      <c r="E109" s="42" t="s">
        <v>0</v>
      </c>
      <c r="F109" s="50" t="s">
        <v>1</v>
      </c>
      <c r="G109" s="141" t="s">
        <v>29</v>
      </c>
      <c r="H109" s="142"/>
      <c r="I109" s="142" t="s">
        <v>30</v>
      </c>
      <c r="J109" s="143"/>
    </row>
    <row r="110" spans="1:19" ht="24.75" customHeight="1" thickBot="1">
      <c r="A110" s="146"/>
      <c r="B110" s="44">
        <v>182</v>
      </c>
      <c r="C110" s="44">
        <v>154</v>
      </c>
      <c r="D110" s="44">
        <f>ROUND(C110/B110*100,2)</f>
        <v>84.62</v>
      </c>
      <c r="E110" s="44">
        <v>28</v>
      </c>
      <c r="F110" s="51">
        <f>ROUND(E110/B110*100,2)</f>
        <v>15.38</v>
      </c>
      <c r="G110" s="52" t="s">
        <v>0</v>
      </c>
      <c r="H110" s="42" t="s">
        <v>1</v>
      </c>
      <c r="I110" s="42" t="s">
        <v>0</v>
      </c>
      <c r="J110" s="43" t="s">
        <v>1</v>
      </c>
    </row>
    <row r="111" spans="1:19" ht="26.25" customHeight="1" thickBot="1">
      <c r="A111" s="53"/>
      <c r="B111" s="54"/>
      <c r="C111" s="55"/>
      <c r="D111" s="55"/>
      <c r="E111" s="55"/>
      <c r="F111" s="55"/>
      <c r="G111" s="97">
        <v>24</v>
      </c>
      <c r="H111" s="98">
        <f>ROUND(G111/$E$110*100,2)</f>
        <v>85.71</v>
      </c>
      <c r="I111" s="98">
        <v>0</v>
      </c>
      <c r="J111" s="99">
        <f>ROUND(I111/$E$110*100,2)</f>
        <v>0</v>
      </c>
    </row>
    <row r="112" spans="1:19" ht="29.25" customHeight="1">
      <c r="A112" s="53"/>
      <c r="B112" s="54"/>
      <c r="C112" s="55"/>
      <c r="D112" s="55"/>
      <c r="E112" s="138" t="s">
        <v>31</v>
      </c>
      <c r="F112" s="139"/>
      <c r="G112" s="139"/>
      <c r="H112" s="139"/>
      <c r="I112" s="139"/>
      <c r="J112" s="139"/>
      <c r="K112" s="139"/>
      <c r="L112" s="139"/>
      <c r="M112" s="139"/>
      <c r="N112" s="140"/>
      <c r="O112" s="55"/>
      <c r="P112" s="55"/>
      <c r="Q112" s="39"/>
      <c r="R112" s="39"/>
      <c r="S112" s="40"/>
    </row>
    <row r="113" spans="1:19" ht="21" customHeight="1">
      <c r="A113" s="53"/>
      <c r="B113" s="54"/>
      <c r="C113" s="55"/>
      <c r="D113" s="55"/>
      <c r="E113" s="141" t="s">
        <v>32</v>
      </c>
      <c r="F113" s="142"/>
      <c r="G113" s="142" t="s">
        <v>36</v>
      </c>
      <c r="H113" s="142"/>
      <c r="I113" s="142" t="s">
        <v>33</v>
      </c>
      <c r="J113" s="142"/>
      <c r="K113" s="142" t="s">
        <v>34</v>
      </c>
      <c r="L113" s="142"/>
      <c r="M113" s="142" t="s">
        <v>35</v>
      </c>
      <c r="N113" s="143"/>
      <c r="O113" s="55"/>
      <c r="P113" s="55"/>
      <c r="Q113" s="39"/>
      <c r="R113" s="39"/>
      <c r="S113" s="40"/>
    </row>
    <row r="114" spans="1:19" ht="23.25" customHeight="1">
      <c r="A114" s="53"/>
      <c r="B114" s="54"/>
      <c r="C114" s="55"/>
      <c r="D114" s="55"/>
      <c r="E114" s="52" t="s">
        <v>0</v>
      </c>
      <c r="F114" s="42" t="s">
        <v>1</v>
      </c>
      <c r="G114" s="42" t="s">
        <v>0</v>
      </c>
      <c r="H114" s="42" t="s">
        <v>1</v>
      </c>
      <c r="I114" s="42" t="s">
        <v>0</v>
      </c>
      <c r="J114" s="42" t="s">
        <v>1</v>
      </c>
      <c r="K114" s="42" t="s">
        <v>0</v>
      </c>
      <c r="L114" s="42" t="s">
        <v>1</v>
      </c>
      <c r="M114" s="42" t="s">
        <v>0</v>
      </c>
      <c r="N114" s="43" t="s">
        <v>1</v>
      </c>
      <c r="O114" s="55"/>
      <c r="P114" s="55"/>
      <c r="Q114" s="39"/>
      <c r="R114" s="39"/>
      <c r="S114" s="40"/>
    </row>
    <row r="115" spans="1:19" ht="25.5" customHeight="1" thickBot="1">
      <c r="A115" s="53"/>
      <c r="B115" s="54"/>
      <c r="C115" s="55"/>
      <c r="D115" s="55"/>
      <c r="E115" s="56">
        <v>16</v>
      </c>
      <c r="F115" s="44">
        <f>ROUND(E115/$E$110*100,2)</f>
        <v>57.14</v>
      </c>
      <c r="G115" s="44">
        <v>6</v>
      </c>
      <c r="H115" s="44">
        <f>ROUND(G115/$E$110*100,2)</f>
        <v>21.43</v>
      </c>
      <c r="I115" s="44">
        <v>1</v>
      </c>
      <c r="J115" s="44">
        <f>ROUND(I115/$E$110*100,2)</f>
        <v>3.57</v>
      </c>
      <c r="K115" s="44">
        <v>0</v>
      </c>
      <c r="L115" s="44">
        <f>ROUND(K115/$E$110*100,2)</f>
        <v>0</v>
      </c>
      <c r="M115" s="44">
        <v>0</v>
      </c>
      <c r="N115" s="45">
        <f>ROUND(M115/$E$110*100,2)</f>
        <v>0</v>
      </c>
      <c r="O115" s="55"/>
      <c r="P115" s="55"/>
      <c r="Q115" s="39"/>
      <c r="R115" s="39"/>
      <c r="S115" s="40"/>
    </row>
    <row r="116" spans="1:19">
      <c r="A116" s="100"/>
      <c r="B116" s="100"/>
      <c r="C116" s="100"/>
      <c r="D116" s="100"/>
      <c r="E116" s="100"/>
      <c r="F116" s="100"/>
      <c r="G116" s="100"/>
      <c r="H116" s="100"/>
      <c r="I116" s="100"/>
      <c r="J116" s="100"/>
      <c r="K116" s="90"/>
      <c r="L116" s="37"/>
      <c r="M116" s="37"/>
      <c r="N116" s="37"/>
    </row>
    <row r="117" spans="1:19">
      <c r="A117" s="100"/>
      <c r="B117" s="100"/>
      <c r="C117" s="100"/>
      <c r="D117" s="100"/>
      <c r="E117" s="100"/>
      <c r="F117" s="100"/>
      <c r="G117" s="100"/>
      <c r="H117" s="100"/>
      <c r="I117" s="100"/>
      <c r="J117" s="100"/>
      <c r="K117" s="90"/>
      <c r="L117" s="37"/>
      <c r="M117" s="37"/>
      <c r="N117" s="37"/>
    </row>
    <row r="118" spans="1:19">
      <c r="A118" s="100"/>
      <c r="B118" s="100"/>
      <c r="C118" s="100"/>
      <c r="D118" s="100"/>
      <c r="E118" s="100"/>
      <c r="F118" s="100"/>
      <c r="G118" s="100"/>
      <c r="H118" s="100"/>
      <c r="I118" s="100"/>
      <c r="J118" s="100"/>
      <c r="K118" s="100"/>
    </row>
    <row r="119" spans="1:19">
      <c r="A119" s="100"/>
      <c r="B119" s="100"/>
      <c r="C119" s="100"/>
      <c r="D119" s="100"/>
      <c r="E119" s="100"/>
      <c r="F119" s="100"/>
      <c r="G119" s="100"/>
      <c r="H119" s="100"/>
      <c r="I119" s="100"/>
      <c r="J119" s="100"/>
      <c r="K119" s="100"/>
    </row>
    <row r="120" spans="1:19">
      <c r="A120" s="100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</row>
    <row r="121" spans="1:19">
      <c r="A121" s="100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</row>
    <row r="122" spans="1:19">
      <c r="A122" s="100"/>
      <c r="B122" s="100"/>
      <c r="C122" s="100"/>
      <c r="D122" s="100"/>
      <c r="E122" s="100"/>
      <c r="F122" s="100"/>
      <c r="G122" s="100"/>
      <c r="H122" s="100"/>
      <c r="I122" s="100"/>
      <c r="J122" s="100"/>
      <c r="K122" s="100"/>
    </row>
    <row r="123" spans="1:19">
      <c r="A123" s="100"/>
      <c r="B123" s="100"/>
      <c r="C123" s="100"/>
      <c r="D123" s="100"/>
      <c r="E123" s="100"/>
      <c r="F123" s="100"/>
      <c r="G123" s="100"/>
      <c r="H123" s="100"/>
      <c r="I123" s="100"/>
      <c r="J123" s="100"/>
      <c r="K123" s="100"/>
    </row>
    <row r="124" spans="1:19" ht="16.5" customHeight="1">
      <c r="A124" s="100"/>
      <c r="B124" s="100"/>
      <c r="C124" s="100"/>
      <c r="D124" s="100"/>
      <c r="E124" s="100"/>
      <c r="F124" s="100"/>
      <c r="G124" s="100"/>
      <c r="H124" s="100"/>
      <c r="I124" s="100"/>
      <c r="J124" s="100"/>
      <c r="K124" s="100"/>
    </row>
    <row r="125" spans="1:19">
      <c r="A125" s="100"/>
      <c r="B125" s="100"/>
      <c r="C125" s="100"/>
      <c r="D125" s="100"/>
      <c r="E125" s="100"/>
      <c r="F125" s="100"/>
      <c r="G125" s="100"/>
      <c r="H125" s="100"/>
      <c r="I125" s="100"/>
      <c r="J125" s="100"/>
      <c r="K125" s="100"/>
    </row>
    <row r="126" spans="1:19">
      <c r="A126" s="100"/>
      <c r="B126" s="100"/>
      <c r="C126" s="100"/>
      <c r="D126" s="100"/>
      <c r="E126" s="100"/>
      <c r="F126" s="100"/>
      <c r="G126" s="100"/>
      <c r="H126" s="100"/>
      <c r="I126" s="100"/>
      <c r="J126" s="100"/>
      <c r="K126" s="100"/>
    </row>
    <row r="127" spans="1:19">
      <c r="A127" s="100"/>
      <c r="B127" s="100"/>
      <c r="C127" s="100"/>
      <c r="D127" s="100"/>
      <c r="E127" s="100"/>
      <c r="F127" s="100"/>
      <c r="G127" s="100"/>
      <c r="H127" s="100"/>
      <c r="I127" s="100"/>
      <c r="J127" s="100"/>
      <c r="K127" s="100"/>
    </row>
    <row r="128" spans="1:19">
      <c r="A128" s="100"/>
      <c r="B128" s="100"/>
      <c r="C128" s="100"/>
      <c r="D128" s="100"/>
      <c r="E128" s="100"/>
      <c r="F128" s="100"/>
      <c r="G128" s="100"/>
      <c r="H128" s="100"/>
      <c r="I128" s="100"/>
      <c r="J128" s="100"/>
      <c r="K128" s="100"/>
    </row>
    <row r="129" spans="1:11">
      <c r="A129" s="100"/>
      <c r="B129" s="100"/>
      <c r="C129" s="100"/>
      <c r="D129" s="100"/>
      <c r="E129" s="100"/>
      <c r="F129" s="100"/>
      <c r="G129" s="100"/>
      <c r="H129" s="100"/>
      <c r="I129" s="100"/>
      <c r="J129" s="100"/>
      <c r="K129" s="100"/>
    </row>
    <row r="130" spans="1:11">
      <c r="A130" s="100"/>
      <c r="B130" s="100"/>
      <c r="C130" s="100"/>
      <c r="D130" s="100"/>
      <c r="E130" s="100"/>
      <c r="F130" s="100"/>
      <c r="G130" s="100"/>
      <c r="H130" s="100"/>
      <c r="I130" s="100"/>
      <c r="J130" s="100"/>
      <c r="K130" s="100"/>
    </row>
    <row r="131" spans="1:11">
      <c r="A131" s="100"/>
      <c r="B131" s="100"/>
      <c r="C131" s="100"/>
      <c r="D131" s="100"/>
      <c r="E131" s="100"/>
      <c r="F131" s="100"/>
      <c r="G131" s="100"/>
      <c r="H131" s="100"/>
      <c r="I131" s="100"/>
      <c r="J131" s="100"/>
      <c r="K131" s="100"/>
    </row>
    <row r="132" spans="1:11">
      <c r="A132" s="100"/>
      <c r="B132" s="100"/>
      <c r="C132" s="100"/>
      <c r="D132" s="100"/>
      <c r="E132" s="100"/>
      <c r="F132" s="100"/>
      <c r="G132" s="100"/>
      <c r="H132" s="100"/>
      <c r="I132" s="100"/>
      <c r="J132" s="100"/>
      <c r="K132" s="100"/>
    </row>
    <row r="133" spans="1:11">
      <c r="A133" s="100"/>
      <c r="B133" s="100"/>
      <c r="C133" s="100"/>
      <c r="D133" s="100"/>
      <c r="E133" s="100"/>
      <c r="F133" s="100"/>
      <c r="G133" s="100"/>
      <c r="H133" s="100"/>
      <c r="I133" s="100"/>
      <c r="J133" s="100"/>
      <c r="K133" s="100"/>
    </row>
    <row r="134" spans="1:11">
      <c r="A134" s="100"/>
      <c r="B134" s="100"/>
      <c r="C134" s="100"/>
      <c r="D134" s="100"/>
      <c r="E134" s="100"/>
      <c r="F134" s="100"/>
      <c r="G134" s="100"/>
      <c r="H134" s="100"/>
      <c r="I134" s="100"/>
      <c r="J134" s="100"/>
      <c r="K134" s="100"/>
    </row>
    <row r="135" spans="1:11">
      <c r="A135" s="100"/>
      <c r="B135" s="100"/>
      <c r="C135" s="100"/>
      <c r="D135" s="100"/>
      <c r="E135" s="100"/>
      <c r="F135" s="100"/>
      <c r="G135" s="100"/>
      <c r="H135" s="100"/>
      <c r="I135" s="100"/>
      <c r="J135" s="100"/>
      <c r="K135" s="100"/>
    </row>
    <row r="136" spans="1:11">
      <c r="A136" s="100"/>
      <c r="B136" s="100"/>
      <c r="C136" s="100"/>
      <c r="D136" s="100"/>
      <c r="E136" s="100"/>
      <c r="F136" s="100"/>
      <c r="G136" s="100"/>
      <c r="H136" s="100"/>
      <c r="I136" s="100"/>
      <c r="J136" s="100"/>
      <c r="K136" s="100"/>
    </row>
    <row r="137" spans="1:11">
      <c r="A137" s="100"/>
      <c r="B137" s="100"/>
      <c r="C137" s="100"/>
      <c r="D137" s="100"/>
      <c r="E137" s="100"/>
      <c r="F137" s="100"/>
      <c r="G137" s="100"/>
      <c r="H137" s="100"/>
      <c r="I137" s="100"/>
      <c r="J137" s="100"/>
      <c r="K137" s="100"/>
    </row>
    <row r="138" spans="1:11">
      <c r="A138" s="100"/>
      <c r="B138" s="100"/>
      <c r="C138" s="100"/>
      <c r="D138" s="100"/>
      <c r="E138" s="100"/>
      <c r="F138" s="100"/>
      <c r="G138" s="100"/>
      <c r="H138" s="100"/>
      <c r="I138" s="100"/>
      <c r="J138" s="100"/>
      <c r="K138" s="100"/>
    </row>
    <row r="139" spans="1:11">
      <c r="A139" s="100"/>
      <c r="B139" s="100"/>
      <c r="C139" s="100"/>
      <c r="D139" s="100"/>
      <c r="E139" s="100"/>
      <c r="F139" s="100"/>
      <c r="G139" s="100"/>
      <c r="H139" s="100"/>
      <c r="I139" s="100"/>
      <c r="J139" s="100"/>
      <c r="K139" s="100"/>
    </row>
    <row r="140" spans="1:11">
      <c r="A140" s="100"/>
      <c r="B140" s="100"/>
      <c r="C140" s="100"/>
      <c r="D140" s="100"/>
      <c r="E140" s="100"/>
      <c r="F140" s="100"/>
      <c r="G140" s="100"/>
      <c r="H140" s="100"/>
      <c r="I140" s="100"/>
      <c r="J140" s="100"/>
      <c r="K140" s="100"/>
    </row>
    <row r="141" spans="1:11">
      <c r="A141" s="100"/>
      <c r="B141" s="100"/>
      <c r="C141" s="100"/>
      <c r="D141" s="100"/>
      <c r="E141" s="100"/>
      <c r="F141" s="100"/>
      <c r="G141" s="100"/>
      <c r="H141" s="100"/>
      <c r="I141" s="100"/>
      <c r="J141" s="100"/>
      <c r="K141" s="100"/>
    </row>
    <row r="142" spans="1:11">
      <c r="A142" s="100"/>
      <c r="B142" s="100"/>
      <c r="C142" s="100"/>
      <c r="D142" s="100"/>
      <c r="E142" s="100"/>
      <c r="F142" s="100"/>
      <c r="G142" s="100"/>
      <c r="H142" s="100"/>
      <c r="I142" s="100"/>
      <c r="J142" s="100"/>
      <c r="K142" s="100"/>
    </row>
    <row r="143" spans="1:11">
      <c r="A143" s="100"/>
      <c r="B143" s="100"/>
      <c r="C143" s="100"/>
      <c r="D143" s="100"/>
      <c r="E143" s="100"/>
      <c r="F143" s="100"/>
      <c r="G143" s="100"/>
      <c r="H143" s="100"/>
      <c r="I143" s="100"/>
      <c r="J143" s="100"/>
      <c r="K143" s="100"/>
    </row>
    <row r="144" spans="1:11">
      <c r="A144" s="100"/>
      <c r="B144" s="100"/>
      <c r="C144" s="100"/>
      <c r="D144" s="100"/>
      <c r="E144" s="100"/>
      <c r="F144" s="100"/>
      <c r="G144" s="100"/>
      <c r="H144" s="100"/>
      <c r="I144" s="100"/>
      <c r="J144" s="100"/>
      <c r="K144" s="100"/>
    </row>
    <row r="145" spans="1:11">
      <c r="A145" s="100"/>
      <c r="B145" s="100"/>
      <c r="C145" s="100"/>
      <c r="D145" s="100"/>
      <c r="E145" s="100"/>
      <c r="F145" s="100"/>
      <c r="G145" s="100"/>
      <c r="H145" s="100"/>
      <c r="I145" s="100"/>
      <c r="J145" s="100"/>
      <c r="K145" s="100"/>
    </row>
    <row r="146" spans="1:11">
      <c r="A146" s="100"/>
      <c r="B146" s="100"/>
      <c r="C146" s="100"/>
      <c r="D146" s="100"/>
      <c r="E146" s="100"/>
      <c r="F146" s="100"/>
      <c r="G146" s="100"/>
      <c r="H146" s="100"/>
      <c r="I146" s="100"/>
      <c r="J146" s="100"/>
      <c r="K146" s="100"/>
    </row>
    <row r="147" spans="1:11">
      <c r="A147" s="100"/>
      <c r="B147" s="100"/>
      <c r="C147" s="100"/>
      <c r="D147" s="100"/>
      <c r="E147" s="100"/>
      <c r="F147" s="100"/>
      <c r="G147" s="100"/>
      <c r="H147" s="100"/>
      <c r="I147" s="100"/>
      <c r="J147" s="100"/>
      <c r="K147" s="100"/>
    </row>
    <row r="148" spans="1:11">
      <c r="A148" s="100"/>
      <c r="B148" s="100"/>
      <c r="C148" s="100"/>
      <c r="D148" s="100"/>
      <c r="E148" s="100"/>
      <c r="F148" s="100"/>
      <c r="G148" s="100"/>
      <c r="H148" s="100"/>
      <c r="I148" s="100"/>
      <c r="J148" s="100"/>
      <c r="K148" s="100"/>
    </row>
    <row r="149" spans="1:11">
      <c r="A149" s="100"/>
      <c r="B149" s="100"/>
      <c r="C149" s="100"/>
      <c r="D149" s="100"/>
      <c r="E149" s="100"/>
      <c r="F149" s="100"/>
      <c r="G149" s="100"/>
      <c r="H149" s="100"/>
      <c r="I149" s="100"/>
      <c r="J149" s="100"/>
      <c r="K149" s="100"/>
    </row>
    <row r="150" spans="1:11">
      <c r="A150" s="100"/>
      <c r="B150" s="100"/>
      <c r="C150" s="100"/>
      <c r="D150" s="100"/>
      <c r="E150" s="100"/>
      <c r="F150" s="100"/>
      <c r="G150" s="100"/>
      <c r="H150" s="100"/>
      <c r="I150" s="100"/>
      <c r="J150" s="100"/>
      <c r="K150" s="100"/>
    </row>
    <row r="151" spans="1:11">
      <c r="A151" s="100"/>
      <c r="B151" s="100"/>
      <c r="C151" s="100"/>
      <c r="D151" s="100"/>
      <c r="E151" s="100"/>
      <c r="F151" s="100"/>
      <c r="G151" s="100"/>
      <c r="H151" s="100"/>
      <c r="I151" s="100"/>
      <c r="J151" s="100"/>
      <c r="K151" s="100"/>
    </row>
    <row r="152" spans="1:11">
      <c r="A152" s="100"/>
      <c r="B152" s="100"/>
      <c r="C152" s="100"/>
      <c r="D152" s="100"/>
      <c r="E152" s="100"/>
      <c r="F152" s="100"/>
      <c r="G152" s="100"/>
      <c r="H152" s="100"/>
      <c r="I152" s="100"/>
      <c r="J152" s="100"/>
      <c r="K152" s="100"/>
    </row>
    <row r="153" spans="1:11">
      <c r="A153" s="100"/>
      <c r="B153" s="100"/>
      <c r="C153" s="100"/>
      <c r="D153" s="100"/>
      <c r="E153" s="100"/>
      <c r="F153" s="100"/>
      <c r="G153" s="100"/>
      <c r="H153" s="100"/>
      <c r="I153" s="100"/>
      <c r="J153" s="100"/>
      <c r="K153" s="100"/>
    </row>
    <row r="154" spans="1:11">
      <c r="A154" s="100"/>
      <c r="B154" s="100"/>
      <c r="C154" s="100"/>
      <c r="D154" s="100"/>
      <c r="E154" s="100"/>
      <c r="F154" s="100"/>
      <c r="G154" s="100"/>
      <c r="H154" s="100"/>
      <c r="I154" s="100"/>
      <c r="J154" s="100"/>
      <c r="K154" s="100"/>
    </row>
    <row r="155" spans="1:11">
      <c r="A155" s="100"/>
      <c r="B155" s="100"/>
      <c r="C155" s="100"/>
      <c r="D155" s="100"/>
      <c r="E155" s="100"/>
      <c r="F155" s="100"/>
      <c r="G155" s="100"/>
      <c r="H155" s="100"/>
      <c r="I155" s="100"/>
      <c r="J155" s="100"/>
      <c r="K155" s="100"/>
    </row>
    <row r="156" spans="1:11">
      <c r="A156" s="100"/>
      <c r="B156" s="100"/>
      <c r="C156" s="100"/>
      <c r="D156" s="100"/>
      <c r="E156" s="100"/>
      <c r="F156" s="100"/>
      <c r="G156" s="100"/>
      <c r="H156" s="100"/>
      <c r="I156" s="100"/>
      <c r="J156" s="100"/>
      <c r="K156" s="100"/>
    </row>
    <row r="157" spans="1:11">
      <c r="A157" s="100"/>
      <c r="B157" s="100"/>
      <c r="C157" s="100"/>
      <c r="D157" s="100"/>
      <c r="E157" s="100"/>
      <c r="F157" s="100"/>
      <c r="G157" s="100"/>
      <c r="H157" s="100"/>
      <c r="I157" s="100"/>
      <c r="J157" s="100"/>
      <c r="K157" s="100"/>
    </row>
    <row r="158" spans="1:11">
      <c r="A158" s="100"/>
      <c r="B158" s="100"/>
      <c r="C158" s="100"/>
      <c r="D158" s="100"/>
      <c r="E158" s="100"/>
      <c r="F158" s="100"/>
      <c r="G158" s="100"/>
      <c r="H158" s="100"/>
      <c r="I158" s="100"/>
      <c r="J158" s="100"/>
      <c r="K158" s="100"/>
    </row>
    <row r="159" spans="1:11">
      <c r="A159" s="100"/>
      <c r="B159" s="100"/>
      <c r="C159" s="100"/>
      <c r="D159" s="100"/>
      <c r="E159" s="100"/>
      <c r="F159" s="100"/>
      <c r="G159" s="100"/>
      <c r="H159" s="100"/>
      <c r="I159" s="100"/>
      <c r="J159" s="100"/>
      <c r="K159" s="100"/>
    </row>
    <row r="160" spans="1:11">
      <c r="A160" s="100"/>
      <c r="B160" s="100"/>
      <c r="C160" s="100"/>
      <c r="D160" s="100"/>
      <c r="E160" s="100"/>
      <c r="F160" s="100"/>
      <c r="G160" s="100"/>
      <c r="H160" s="100"/>
      <c r="I160" s="100"/>
      <c r="J160" s="100"/>
      <c r="K160" s="100"/>
    </row>
  </sheetData>
  <mergeCells count="207">
    <mergeCell ref="A9:O9"/>
    <mergeCell ref="A10:A12"/>
    <mergeCell ref="B10:B11"/>
    <mergeCell ref="C10:D10"/>
    <mergeCell ref="E10:F10"/>
    <mergeCell ref="A13:L13"/>
    <mergeCell ref="A2:Q2"/>
    <mergeCell ref="A3:D3"/>
    <mergeCell ref="E3:P3"/>
    <mergeCell ref="A5:H5"/>
    <mergeCell ref="A6:A8"/>
    <mergeCell ref="B6:B7"/>
    <mergeCell ref="C6:D6"/>
    <mergeCell ref="E6:F6"/>
    <mergeCell ref="G6:H6"/>
    <mergeCell ref="H4:I4"/>
    <mergeCell ref="A18:H18"/>
    <mergeCell ref="I18:J18"/>
    <mergeCell ref="A19:A21"/>
    <mergeCell ref="B19:B20"/>
    <mergeCell ref="C19:D19"/>
    <mergeCell ref="E19:F19"/>
    <mergeCell ref="G19:H19"/>
    <mergeCell ref="I19:J19"/>
    <mergeCell ref="A14:A16"/>
    <mergeCell ref="B14:B15"/>
    <mergeCell ref="C14:D14"/>
    <mergeCell ref="E14:F14"/>
    <mergeCell ref="G14:P14"/>
    <mergeCell ref="G15:H15"/>
    <mergeCell ref="I15:J15"/>
    <mergeCell ref="K15:L15"/>
    <mergeCell ref="M15:N15"/>
    <mergeCell ref="O15:P15"/>
    <mergeCell ref="K19:L19"/>
    <mergeCell ref="M19:N19"/>
    <mergeCell ref="O19:O20"/>
    <mergeCell ref="A22:M22"/>
    <mergeCell ref="A23:A25"/>
    <mergeCell ref="B23:B24"/>
    <mergeCell ref="C23:D23"/>
    <mergeCell ref="E23:L23"/>
    <mergeCell ref="E24:F24"/>
    <mergeCell ref="G24:H24"/>
    <mergeCell ref="A31:F31"/>
    <mergeCell ref="I31:J31"/>
    <mergeCell ref="A32:A34"/>
    <mergeCell ref="B32:B33"/>
    <mergeCell ref="C32:D32"/>
    <mergeCell ref="E32:F32"/>
    <mergeCell ref="I24:J24"/>
    <mergeCell ref="K24:L24"/>
    <mergeCell ref="C27:D27"/>
    <mergeCell ref="E27:L27"/>
    <mergeCell ref="E28:F28"/>
    <mergeCell ref="G28:H28"/>
    <mergeCell ref="I28:J28"/>
    <mergeCell ref="K28:L28"/>
    <mergeCell ref="A40:H40"/>
    <mergeCell ref="A41:A43"/>
    <mergeCell ref="B41:B42"/>
    <mergeCell ref="C41:D41"/>
    <mergeCell ref="E41:F41"/>
    <mergeCell ref="G41:J41"/>
    <mergeCell ref="G42:H42"/>
    <mergeCell ref="I42:J42"/>
    <mergeCell ref="A35:M35"/>
    <mergeCell ref="A36:A38"/>
    <mergeCell ref="B36:B37"/>
    <mergeCell ref="C36:D36"/>
    <mergeCell ref="E36:F36"/>
    <mergeCell ref="G36:J36"/>
    <mergeCell ref="G37:H37"/>
    <mergeCell ref="I37:J37"/>
    <mergeCell ref="Q47:R47"/>
    <mergeCell ref="A50:H50"/>
    <mergeCell ref="I50:J50"/>
    <mergeCell ref="A51:A53"/>
    <mergeCell ref="B51:B52"/>
    <mergeCell ref="C51:D51"/>
    <mergeCell ref="E51:F51"/>
    <mergeCell ref="G51:N51"/>
    <mergeCell ref="A45:H45"/>
    <mergeCell ref="I45:J45"/>
    <mergeCell ref="A46:A48"/>
    <mergeCell ref="B46:B47"/>
    <mergeCell ref="C46:D46"/>
    <mergeCell ref="E46:F46"/>
    <mergeCell ref="G46:R46"/>
    <mergeCell ref="G47:H47"/>
    <mergeCell ref="I47:J47"/>
    <mergeCell ref="K47:L47"/>
    <mergeCell ref="G52:H52"/>
    <mergeCell ref="I52:J52"/>
    <mergeCell ref="K52:L52"/>
    <mergeCell ref="M52:N52"/>
    <mergeCell ref="E55:L55"/>
    <mergeCell ref="E56:F56"/>
    <mergeCell ref="G56:H56"/>
    <mergeCell ref="M47:N47"/>
    <mergeCell ref="O47:P47"/>
    <mergeCell ref="A59:P59"/>
    <mergeCell ref="A60:B60"/>
    <mergeCell ref="C60:D60"/>
    <mergeCell ref="E60:F60"/>
    <mergeCell ref="G60:H60"/>
    <mergeCell ref="I60:J60"/>
    <mergeCell ref="K60:L60"/>
    <mergeCell ref="M60:N60"/>
    <mergeCell ref="O60:P60"/>
    <mergeCell ref="Q64:Q65"/>
    <mergeCell ref="A67:G67"/>
    <mergeCell ref="I67:J67"/>
    <mergeCell ref="A68:A70"/>
    <mergeCell ref="B68:B69"/>
    <mergeCell ref="C68:D68"/>
    <mergeCell ref="E68:F68"/>
    <mergeCell ref="Q60:R60"/>
    <mergeCell ref="A63:M63"/>
    <mergeCell ref="A64:A66"/>
    <mergeCell ref="B64:B65"/>
    <mergeCell ref="C64:D64"/>
    <mergeCell ref="E64:F64"/>
    <mergeCell ref="G64:H64"/>
    <mergeCell ref="I64:J64"/>
    <mergeCell ref="K64:L64"/>
    <mergeCell ref="M64:N64"/>
    <mergeCell ref="A71:K71"/>
    <mergeCell ref="A72:A74"/>
    <mergeCell ref="B72:B73"/>
    <mergeCell ref="C72:D72"/>
    <mergeCell ref="E72:F72"/>
    <mergeCell ref="G72:H72"/>
    <mergeCell ref="I72:J72"/>
    <mergeCell ref="K72:L72"/>
    <mergeCell ref="O64:P64"/>
    <mergeCell ref="M72:N72"/>
    <mergeCell ref="O72:P72"/>
    <mergeCell ref="Q72:Q73"/>
    <mergeCell ref="A75:G75"/>
    <mergeCell ref="I75:J75"/>
    <mergeCell ref="A76:A78"/>
    <mergeCell ref="B76:B77"/>
    <mergeCell ref="C76:D76"/>
    <mergeCell ref="E76:F76"/>
    <mergeCell ref="A83:I83"/>
    <mergeCell ref="A84:A86"/>
    <mergeCell ref="B84:B85"/>
    <mergeCell ref="C84:D84"/>
    <mergeCell ref="E84:F84"/>
    <mergeCell ref="A87:F87"/>
    <mergeCell ref="A79:G79"/>
    <mergeCell ref="H79:I79"/>
    <mergeCell ref="A80:A82"/>
    <mergeCell ref="B80:B81"/>
    <mergeCell ref="C80:D80"/>
    <mergeCell ref="E80:F80"/>
    <mergeCell ref="A92:A94"/>
    <mergeCell ref="B92:B93"/>
    <mergeCell ref="C92:D92"/>
    <mergeCell ref="E92:F92"/>
    <mergeCell ref="A95:F95"/>
    <mergeCell ref="G95:I95"/>
    <mergeCell ref="A88:A90"/>
    <mergeCell ref="B88:B89"/>
    <mergeCell ref="C88:D88"/>
    <mergeCell ref="E88:F88"/>
    <mergeCell ref="G88:H88"/>
    <mergeCell ref="A91:K91"/>
    <mergeCell ref="A103:L103"/>
    <mergeCell ref="A104:A106"/>
    <mergeCell ref="B104:B105"/>
    <mergeCell ref="C104:D104"/>
    <mergeCell ref="E104:F104"/>
    <mergeCell ref="G104:J104"/>
    <mergeCell ref="G105:H105"/>
    <mergeCell ref="I105:J105"/>
    <mergeCell ref="K96:L96"/>
    <mergeCell ref="A99:L99"/>
    <mergeCell ref="A100:A102"/>
    <mergeCell ref="B100:B101"/>
    <mergeCell ref="C100:D100"/>
    <mergeCell ref="E100:F100"/>
    <mergeCell ref="G100:H100"/>
    <mergeCell ref="I100:J100"/>
    <mergeCell ref="K100:L100"/>
    <mergeCell ref="A96:A98"/>
    <mergeCell ref="B96:B97"/>
    <mergeCell ref="C96:D96"/>
    <mergeCell ref="E96:F96"/>
    <mergeCell ref="G96:H96"/>
    <mergeCell ref="I96:J96"/>
    <mergeCell ref="E112:N112"/>
    <mergeCell ref="E113:F113"/>
    <mergeCell ref="G113:H113"/>
    <mergeCell ref="I113:J113"/>
    <mergeCell ref="K113:L113"/>
    <mergeCell ref="M113:N113"/>
    <mergeCell ref="A107:H107"/>
    <mergeCell ref="I107:J107"/>
    <mergeCell ref="A108:A110"/>
    <mergeCell ref="B108:B109"/>
    <mergeCell ref="C108:D108"/>
    <mergeCell ref="E108:F108"/>
    <mergeCell ref="G108:J108"/>
    <mergeCell ref="G109:H109"/>
    <mergeCell ref="I109:J109"/>
  </mergeCells>
  <pageMargins left="0.35433070866141736" right="0.19685039370078741" top="0.43307086614173229" bottom="0.35433070866141736" header="0.43307086614173229" footer="0.31496062992125984"/>
  <pageSetup paperSize="9" scale="39" fitToHeight="2" orientation="landscape" verticalDpi="0" r:id="rId1"/>
  <rowBreaks count="1" manualBreakCount="1">
    <brk id="94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R156"/>
  <sheetViews>
    <sheetView tabSelected="1" view="pageBreakPreview" zoomScale="60" workbookViewId="0">
      <selection activeCell="M12" sqref="M12"/>
    </sheetView>
  </sheetViews>
  <sheetFormatPr defaultRowHeight="20.25"/>
  <cols>
    <col min="1" max="1" width="7.7109375" style="1" customWidth="1"/>
    <col min="2" max="2" width="14.42578125" style="1" customWidth="1"/>
    <col min="3" max="3" width="14.7109375" style="1" customWidth="1"/>
    <col min="4" max="4" width="15.5703125" style="1" customWidth="1"/>
    <col min="5" max="5" width="14.5703125" style="1" customWidth="1"/>
    <col min="6" max="6" width="15.7109375" style="1" customWidth="1"/>
    <col min="7" max="7" width="13.42578125" style="1" customWidth="1"/>
    <col min="8" max="8" width="14.42578125" style="1" customWidth="1"/>
    <col min="9" max="9" width="13.140625" style="1" customWidth="1"/>
    <col min="10" max="10" width="14.42578125" style="1" customWidth="1"/>
    <col min="11" max="11" width="14.5703125" style="1" customWidth="1"/>
    <col min="12" max="12" width="13.5703125" style="1" customWidth="1"/>
    <col min="13" max="13" width="14.5703125" style="1" customWidth="1"/>
    <col min="14" max="14" width="14.140625" style="1" customWidth="1"/>
    <col min="15" max="15" width="14.28515625" style="1" customWidth="1"/>
    <col min="16" max="16" width="13.140625" style="1" customWidth="1"/>
    <col min="17" max="17" width="13.28515625" style="1" customWidth="1"/>
    <col min="18" max="18" width="12.7109375" style="1" customWidth="1"/>
    <col min="19" max="16384" width="9.140625" style="1"/>
  </cols>
  <sheetData>
    <row r="1" spans="1:18" ht="26.25" customHeight="1">
      <c r="A1" s="101" t="s">
        <v>118</v>
      </c>
      <c r="B1" s="251" t="s">
        <v>119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101"/>
      <c r="R1" s="101"/>
    </row>
    <row r="2" spans="1:18" ht="28.5" customHeight="1">
      <c r="A2" s="2"/>
      <c r="B2" s="3" t="s">
        <v>45</v>
      </c>
      <c r="C2" s="22"/>
      <c r="D2" s="22"/>
      <c r="E2" s="101"/>
      <c r="F2" s="252" t="s">
        <v>173</v>
      </c>
      <c r="G2" s="252"/>
      <c r="H2" s="252"/>
      <c r="I2" s="252"/>
      <c r="J2" s="252"/>
      <c r="K2" s="252"/>
      <c r="L2" s="252"/>
      <c r="M2" s="252"/>
      <c r="N2" s="252"/>
      <c r="O2" s="252"/>
    </row>
    <row r="3" spans="1:18" ht="27" customHeight="1">
      <c r="B3" s="3" t="s">
        <v>3</v>
      </c>
      <c r="D3" s="3">
        <v>50</v>
      </c>
      <c r="E3" s="22" t="s">
        <v>4</v>
      </c>
      <c r="F3" s="22"/>
      <c r="G3" s="137" t="s">
        <v>178</v>
      </c>
      <c r="H3" s="22">
        <v>3</v>
      </c>
      <c r="I3" s="252" t="s">
        <v>179</v>
      </c>
      <c r="J3" s="252"/>
      <c r="K3" s="4">
        <v>86</v>
      </c>
      <c r="L3" s="4"/>
      <c r="M3" s="5"/>
    </row>
    <row r="4" spans="1:18" s="8" customFormat="1" ht="36" customHeight="1" thickBot="1">
      <c r="A4" s="253" t="s">
        <v>120</v>
      </c>
      <c r="B4" s="253"/>
      <c r="C4" s="253"/>
      <c r="D4" s="253"/>
      <c r="E4" s="253"/>
      <c r="F4" s="253"/>
      <c r="G4" s="253"/>
      <c r="H4" s="253"/>
      <c r="I4" s="25"/>
      <c r="J4" s="6"/>
      <c r="K4" s="6"/>
      <c r="L4" s="7"/>
      <c r="M4" s="7"/>
    </row>
    <row r="5" spans="1:18" ht="25.5" customHeight="1">
      <c r="A5" s="254"/>
      <c r="B5" s="257" t="s">
        <v>6</v>
      </c>
      <c r="C5" s="257" t="s">
        <v>121</v>
      </c>
      <c r="D5" s="257"/>
      <c r="E5" s="257" t="s">
        <v>122</v>
      </c>
      <c r="F5" s="259"/>
    </row>
    <row r="6" spans="1:18" ht="22.5" customHeight="1">
      <c r="A6" s="255"/>
      <c r="B6" s="258"/>
      <c r="C6" s="26" t="s">
        <v>0</v>
      </c>
      <c r="D6" s="26" t="s">
        <v>1</v>
      </c>
      <c r="E6" s="26" t="s">
        <v>0</v>
      </c>
      <c r="F6" s="102" t="s">
        <v>1</v>
      </c>
    </row>
    <row r="7" spans="1:18" ht="26.25" customHeight="1" thickBot="1">
      <c r="A7" s="256"/>
      <c r="B7" s="103">
        <v>138</v>
      </c>
      <c r="C7" s="103">
        <v>15</v>
      </c>
      <c r="D7" s="103">
        <f>ROUND(C7/B7*100,2)</f>
        <v>10.87</v>
      </c>
      <c r="E7" s="103">
        <v>123</v>
      </c>
      <c r="F7" s="104">
        <f>ROUND(E7/B7*100,2)</f>
        <v>89.13</v>
      </c>
    </row>
    <row r="8" spans="1:18" s="8" customFormat="1" ht="36" customHeight="1" thickBot="1">
      <c r="A8" s="263" t="s">
        <v>123</v>
      </c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19"/>
      <c r="M8" s="6"/>
      <c r="N8" s="7"/>
    </row>
    <row r="9" spans="1:18" ht="57.75" customHeight="1">
      <c r="A9" s="272"/>
      <c r="B9" s="267" t="s">
        <v>6</v>
      </c>
      <c r="C9" s="275" t="s">
        <v>68</v>
      </c>
      <c r="D9" s="276"/>
      <c r="E9" s="275" t="s">
        <v>69</v>
      </c>
      <c r="F9" s="276"/>
      <c r="G9" s="275" t="s">
        <v>70</v>
      </c>
      <c r="H9" s="276"/>
      <c r="I9" s="275" t="s">
        <v>72</v>
      </c>
      <c r="J9" s="276"/>
      <c r="K9" s="275" t="s">
        <v>73</v>
      </c>
      <c r="L9" s="276"/>
      <c r="M9" s="105" t="s">
        <v>124</v>
      </c>
      <c r="N9" s="15"/>
      <c r="O9" s="15"/>
    </row>
    <row r="10" spans="1:18" ht="22.5" customHeight="1">
      <c r="A10" s="273"/>
      <c r="B10" s="268"/>
      <c r="C10" s="21" t="s">
        <v>0</v>
      </c>
      <c r="D10" s="21" t="s">
        <v>1</v>
      </c>
      <c r="E10" s="21" t="s">
        <v>0</v>
      </c>
      <c r="F10" s="21" t="s">
        <v>1</v>
      </c>
      <c r="G10" s="21" t="s">
        <v>0</v>
      </c>
      <c r="H10" s="21" t="s">
        <v>1</v>
      </c>
      <c r="I10" s="21" t="s">
        <v>0</v>
      </c>
      <c r="J10" s="21" t="s">
        <v>1</v>
      </c>
      <c r="K10" s="21" t="s">
        <v>0</v>
      </c>
      <c r="L10" s="21" t="s">
        <v>1</v>
      </c>
      <c r="M10" s="260">
        <f>(C11*31+E11*29+G11*28+I11*15+K11*14)/B11</f>
        <v>15.56910569105691</v>
      </c>
      <c r="N10" s="15"/>
      <c r="O10" s="106"/>
    </row>
    <row r="11" spans="1:18" ht="27" customHeight="1" thickBot="1">
      <c r="A11" s="274"/>
      <c r="B11" s="107">
        <v>123</v>
      </c>
      <c r="C11" s="107">
        <v>4</v>
      </c>
      <c r="D11" s="107">
        <f>ROUND(C11/B11*100,2)</f>
        <v>3.25</v>
      </c>
      <c r="E11" s="107">
        <v>2</v>
      </c>
      <c r="F11" s="107">
        <f>ROUND(E11/B11*100,2)</f>
        <v>1.63</v>
      </c>
      <c r="G11" s="107">
        <v>6</v>
      </c>
      <c r="H11" s="107">
        <f>ROUND(G11/B11*100,2)</f>
        <v>4.88</v>
      </c>
      <c r="I11" s="107">
        <v>11</v>
      </c>
      <c r="J11" s="107">
        <f>ROUND(I11/B11*100,2)</f>
        <v>8.94</v>
      </c>
      <c r="K11" s="107">
        <v>100</v>
      </c>
      <c r="L11" s="107">
        <f>ROUND(K11/B11*100,2)</f>
        <v>81.3</v>
      </c>
      <c r="M11" s="261"/>
      <c r="N11" s="13"/>
      <c r="O11" s="106"/>
    </row>
    <row r="12" spans="1:18" s="8" customFormat="1" ht="36" customHeight="1" thickBot="1">
      <c r="A12" s="262" t="s">
        <v>125</v>
      </c>
      <c r="B12" s="262"/>
      <c r="C12" s="262"/>
      <c r="D12" s="262"/>
      <c r="E12" s="262"/>
      <c r="F12" s="262"/>
      <c r="G12" s="17" t="s">
        <v>48</v>
      </c>
      <c r="H12" s="17"/>
      <c r="I12" s="263"/>
      <c r="J12" s="263"/>
      <c r="K12" s="6"/>
      <c r="L12" s="7"/>
      <c r="M12" s="7"/>
      <c r="N12" s="7"/>
    </row>
    <row r="13" spans="1:18" ht="25.5" customHeight="1">
      <c r="A13" s="264"/>
      <c r="B13" s="267" t="s">
        <v>6</v>
      </c>
      <c r="C13" s="269" t="s">
        <v>11</v>
      </c>
      <c r="D13" s="270"/>
      <c r="E13" s="269" t="s">
        <v>12</v>
      </c>
      <c r="F13" s="271"/>
    </row>
    <row r="14" spans="1:18" ht="22.5" customHeight="1">
      <c r="A14" s="265"/>
      <c r="B14" s="268"/>
      <c r="C14" s="21" t="s">
        <v>0</v>
      </c>
      <c r="D14" s="21" t="s">
        <v>1</v>
      </c>
      <c r="E14" s="21" t="s">
        <v>0</v>
      </c>
      <c r="F14" s="108" t="s">
        <v>1</v>
      </c>
    </row>
    <row r="15" spans="1:18" ht="27" customHeight="1" thickBot="1">
      <c r="A15" s="266"/>
      <c r="B15" s="107">
        <v>123</v>
      </c>
      <c r="C15" s="107">
        <v>123</v>
      </c>
      <c r="D15" s="107">
        <f>ROUND(C15/B15*100,2)</f>
        <v>100</v>
      </c>
      <c r="E15" s="107">
        <v>0</v>
      </c>
      <c r="F15" s="109">
        <f>ROUND(E15/B15*100,2)</f>
        <v>0</v>
      </c>
      <c r="G15" s="5"/>
      <c r="H15" s="5"/>
      <c r="I15" s="5"/>
    </row>
    <row r="16" spans="1:18" ht="36" customHeight="1" thickBot="1">
      <c r="A16" s="253" t="s">
        <v>126</v>
      </c>
      <c r="B16" s="253"/>
      <c r="C16" s="253"/>
      <c r="D16" s="253"/>
      <c r="E16" s="253"/>
      <c r="F16" s="253"/>
      <c r="G16" s="253"/>
      <c r="H16" s="253"/>
      <c r="I16" s="253"/>
      <c r="J16" s="253"/>
      <c r="K16" s="6"/>
      <c r="L16" s="7"/>
      <c r="M16" s="7"/>
      <c r="N16" s="7"/>
      <c r="O16" s="7"/>
      <c r="P16" s="8"/>
      <c r="Q16" s="8"/>
      <c r="R16" s="8"/>
    </row>
    <row r="17" spans="1:18" s="8" customFormat="1" ht="26.25" customHeight="1">
      <c r="A17" s="254"/>
      <c r="B17" s="257" t="s">
        <v>6</v>
      </c>
      <c r="C17" s="257" t="s">
        <v>11</v>
      </c>
      <c r="D17" s="257"/>
      <c r="E17" s="257" t="s">
        <v>12</v>
      </c>
      <c r="F17" s="277"/>
      <c r="G17" s="254" t="s">
        <v>17</v>
      </c>
      <c r="H17" s="257"/>
      <c r="I17" s="257"/>
      <c r="J17" s="257"/>
      <c r="K17" s="257"/>
      <c r="L17" s="257"/>
      <c r="M17" s="257"/>
      <c r="N17" s="257"/>
      <c r="O17" s="257"/>
      <c r="P17" s="259"/>
      <c r="Q17" s="1"/>
      <c r="R17" s="1"/>
    </row>
    <row r="18" spans="1:18" ht="43.5" customHeight="1">
      <c r="A18" s="255"/>
      <c r="B18" s="258"/>
      <c r="C18" s="26" t="s">
        <v>0</v>
      </c>
      <c r="D18" s="26" t="s">
        <v>1</v>
      </c>
      <c r="E18" s="26" t="s">
        <v>0</v>
      </c>
      <c r="F18" s="30" t="s">
        <v>1</v>
      </c>
      <c r="G18" s="278" t="s">
        <v>127</v>
      </c>
      <c r="H18" s="279"/>
      <c r="I18" s="279" t="s">
        <v>13</v>
      </c>
      <c r="J18" s="279"/>
      <c r="K18" s="279" t="s">
        <v>14</v>
      </c>
      <c r="L18" s="279"/>
      <c r="M18" s="279" t="s">
        <v>15</v>
      </c>
      <c r="N18" s="279"/>
      <c r="O18" s="279" t="s">
        <v>16</v>
      </c>
      <c r="P18" s="280"/>
    </row>
    <row r="19" spans="1:18" ht="26.25" customHeight="1" thickBot="1">
      <c r="A19" s="256"/>
      <c r="B19" s="103">
        <v>123</v>
      </c>
      <c r="C19" s="103">
        <v>122</v>
      </c>
      <c r="D19" s="103">
        <f>ROUND(C19/B19*100,2)</f>
        <v>99.19</v>
      </c>
      <c r="E19" s="103">
        <v>1</v>
      </c>
      <c r="F19" s="110">
        <f>ROUND(E19/B19*100,2)</f>
        <v>0.81</v>
      </c>
      <c r="G19" s="111" t="s">
        <v>0</v>
      </c>
      <c r="H19" s="26" t="s">
        <v>1</v>
      </c>
      <c r="I19" s="26" t="s">
        <v>0</v>
      </c>
      <c r="J19" s="26" t="s">
        <v>1</v>
      </c>
      <c r="K19" s="26" t="s">
        <v>0</v>
      </c>
      <c r="L19" s="26" t="s">
        <v>1</v>
      </c>
      <c r="M19" s="26" t="s">
        <v>0</v>
      </c>
      <c r="N19" s="26" t="s">
        <v>1</v>
      </c>
      <c r="O19" s="26" t="s">
        <v>0</v>
      </c>
      <c r="P19" s="102" t="s">
        <v>1</v>
      </c>
    </row>
    <row r="20" spans="1:18" ht="29.25" customHeight="1" thickBot="1">
      <c r="A20" s="13"/>
      <c r="B20" s="14"/>
      <c r="C20" s="15"/>
      <c r="D20" s="15"/>
      <c r="E20" s="15"/>
      <c r="F20" s="15"/>
      <c r="G20" s="24">
        <v>0</v>
      </c>
      <c r="H20" s="103">
        <f>ROUND(G20/$E$19*100,2)</f>
        <v>0</v>
      </c>
      <c r="I20" s="103">
        <v>0</v>
      </c>
      <c r="J20" s="103">
        <f>ROUND(I20/$E$19*100,2)</f>
        <v>0</v>
      </c>
      <c r="K20" s="103">
        <v>1</v>
      </c>
      <c r="L20" s="103">
        <f>ROUND(K20/$E$19*100,2)</f>
        <v>100</v>
      </c>
      <c r="M20" s="103">
        <v>0</v>
      </c>
      <c r="N20" s="103">
        <f>ROUND(M20/$E$19*100,2)</f>
        <v>0</v>
      </c>
      <c r="O20" s="103">
        <v>0</v>
      </c>
      <c r="P20" s="104">
        <f>ROUND(O20/$E$19*100,2)</f>
        <v>0</v>
      </c>
    </row>
    <row r="21" spans="1:18" s="8" customFormat="1" ht="22.5" customHeight="1" thickBot="1">
      <c r="A21" s="263" t="s">
        <v>128</v>
      </c>
      <c r="B21" s="263"/>
      <c r="C21" s="263"/>
      <c r="D21" s="263"/>
      <c r="E21" s="263"/>
      <c r="F21" s="263"/>
      <c r="G21" s="263"/>
      <c r="H21" s="263"/>
      <c r="I21" s="263"/>
      <c r="J21" s="263"/>
      <c r="K21" s="263"/>
      <c r="L21" s="19"/>
      <c r="M21" s="6"/>
      <c r="N21" s="7"/>
    </row>
    <row r="22" spans="1:18" ht="57" customHeight="1">
      <c r="A22" s="272"/>
      <c r="B22" s="267" t="s">
        <v>6</v>
      </c>
      <c r="C22" s="275" t="s">
        <v>129</v>
      </c>
      <c r="D22" s="276"/>
      <c r="E22" s="275" t="s">
        <v>130</v>
      </c>
      <c r="F22" s="276"/>
      <c r="G22" s="275" t="s">
        <v>131</v>
      </c>
      <c r="H22" s="276"/>
      <c r="I22" s="275" t="s">
        <v>132</v>
      </c>
      <c r="J22" s="276"/>
      <c r="K22" s="275" t="s">
        <v>133</v>
      </c>
      <c r="L22" s="276"/>
      <c r="M22" s="112" t="s">
        <v>124</v>
      </c>
    </row>
    <row r="23" spans="1:18" ht="22.5" customHeight="1">
      <c r="A23" s="273"/>
      <c r="B23" s="268"/>
      <c r="C23" s="21" t="s">
        <v>0</v>
      </c>
      <c r="D23" s="21" t="s">
        <v>1</v>
      </c>
      <c r="E23" s="21" t="s">
        <v>0</v>
      </c>
      <c r="F23" s="21" t="s">
        <v>1</v>
      </c>
      <c r="G23" s="21" t="s">
        <v>0</v>
      </c>
      <c r="H23" s="21" t="s">
        <v>1</v>
      </c>
      <c r="I23" s="21" t="s">
        <v>0</v>
      </c>
      <c r="J23" s="21" t="s">
        <v>1</v>
      </c>
      <c r="K23" s="21" t="s">
        <v>0</v>
      </c>
      <c r="L23" s="21" t="s">
        <v>1</v>
      </c>
      <c r="M23" s="287">
        <f>(C24*95+E24*85+G24*55+I24*40+K24*25)/B24</f>
        <v>28.623188405797102</v>
      </c>
    </row>
    <row r="24" spans="1:18" ht="27" customHeight="1" thickBot="1">
      <c r="A24" s="274"/>
      <c r="B24" s="107">
        <v>138</v>
      </c>
      <c r="C24" s="107">
        <v>2</v>
      </c>
      <c r="D24" s="107">
        <f>ROUND(C24/$B$24*100,2)</f>
        <v>1.45</v>
      </c>
      <c r="E24" s="107">
        <v>1</v>
      </c>
      <c r="F24" s="107">
        <f>ROUND(E24/$B$24*100,2)</f>
        <v>0.72</v>
      </c>
      <c r="G24" s="107">
        <v>6</v>
      </c>
      <c r="H24" s="107">
        <f>ROUND(G24/$B$24*100,2)</f>
        <v>4.3499999999999996</v>
      </c>
      <c r="I24" s="107">
        <v>8</v>
      </c>
      <c r="J24" s="107">
        <f>ROUND(I24/$B$24*100,2)</f>
        <v>5.8</v>
      </c>
      <c r="K24" s="107">
        <v>121</v>
      </c>
      <c r="L24" s="107">
        <f>ROUND(K24/$B$24*100,2)</f>
        <v>87.68</v>
      </c>
      <c r="M24" s="288"/>
    </row>
    <row r="25" spans="1:18" s="8" customFormat="1" ht="36" customHeight="1" thickBot="1">
      <c r="A25" s="263" t="s">
        <v>134</v>
      </c>
      <c r="B25" s="263"/>
      <c r="C25" s="263"/>
      <c r="D25" s="263"/>
      <c r="E25" s="263"/>
      <c r="F25" s="263"/>
      <c r="G25" s="263"/>
      <c r="H25" s="263"/>
      <c r="I25" s="263"/>
      <c r="J25" s="263"/>
      <c r="K25" s="263"/>
      <c r="L25" s="263"/>
      <c r="M25" s="263"/>
      <c r="N25" s="263"/>
    </row>
    <row r="26" spans="1:18" ht="25.5" customHeight="1">
      <c r="A26" s="289"/>
      <c r="B26" s="292" t="s">
        <v>6</v>
      </c>
      <c r="C26" s="292" t="s">
        <v>11</v>
      </c>
      <c r="D26" s="292"/>
      <c r="E26" s="292" t="s">
        <v>12</v>
      </c>
      <c r="F26" s="294"/>
      <c r="K26" s="5"/>
      <c r="L26" s="5"/>
      <c r="M26" s="5"/>
      <c r="N26" s="5"/>
    </row>
    <row r="27" spans="1:18" ht="22.5" customHeight="1">
      <c r="A27" s="290"/>
      <c r="B27" s="293"/>
      <c r="C27" s="20" t="s">
        <v>0</v>
      </c>
      <c r="D27" s="20" t="s">
        <v>1</v>
      </c>
      <c r="E27" s="20" t="s">
        <v>0</v>
      </c>
      <c r="F27" s="113" t="s">
        <v>1</v>
      </c>
    </row>
    <row r="28" spans="1:18" ht="27" customHeight="1" thickBot="1">
      <c r="A28" s="291"/>
      <c r="B28" s="114">
        <v>136</v>
      </c>
      <c r="C28" s="114">
        <v>136</v>
      </c>
      <c r="D28" s="114">
        <f>ROUND(C28/B28*100,2)</f>
        <v>100</v>
      </c>
      <c r="E28" s="114">
        <v>0</v>
      </c>
      <c r="F28" s="115">
        <f>ROUND(E28/B28*100,2)</f>
        <v>0</v>
      </c>
      <c r="G28" s="5"/>
      <c r="H28" s="5"/>
      <c r="I28" s="5"/>
    </row>
    <row r="29" spans="1:18" s="8" customFormat="1" ht="36" customHeight="1" thickBot="1">
      <c r="A29" s="253" t="s">
        <v>135</v>
      </c>
      <c r="B29" s="253"/>
      <c r="C29" s="253"/>
      <c r="D29" s="253"/>
      <c r="E29" s="253"/>
      <c r="F29" s="253"/>
      <c r="G29" s="6"/>
      <c r="H29" s="6"/>
      <c r="I29" s="6"/>
      <c r="J29" s="6"/>
      <c r="K29" s="6"/>
      <c r="L29" s="7"/>
      <c r="M29" s="7"/>
    </row>
    <row r="30" spans="1:18" ht="25.5" customHeight="1">
      <c r="A30" s="281"/>
      <c r="B30" s="284" t="s">
        <v>6</v>
      </c>
      <c r="C30" s="284" t="s">
        <v>7</v>
      </c>
      <c r="D30" s="284"/>
      <c r="E30" s="284" t="s">
        <v>8</v>
      </c>
      <c r="F30" s="284"/>
      <c r="G30" s="284" t="s">
        <v>47</v>
      </c>
      <c r="H30" s="286"/>
      <c r="I30" s="9"/>
      <c r="J30" s="9"/>
      <c r="K30" s="5"/>
      <c r="L30" s="5"/>
      <c r="M30" s="5"/>
    </row>
    <row r="31" spans="1:18" ht="22.5" customHeight="1">
      <c r="A31" s="282"/>
      <c r="B31" s="285"/>
      <c r="C31" s="10" t="s">
        <v>0</v>
      </c>
      <c r="D31" s="10" t="s">
        <v>1</v>
      </c>
      <c r="E31" s="10" t="s">
        <v>0</v>
      </c>
      <c r="F31" s="10" t="s">
        <v>1</v>
      </c>
      <c r="G31" s="10" t="s">
        <v>0</v>
      </c>
      <c r="H31" s="11" t="s">
        <v>1</v>
      </c>
      <c r="I31" s="9"/>
      <c r="J31" s="9"/>
      <c r="K31" s="5"/>
      <c r="L31" s="5"/>
      <c r="M31" s="5"/>
    </row>
    <row r="32" spans="1:18" ht="27" customHeight="1" thickBot="1">
      <c r="A32" s="283"/>
      <c r="B32" s="116">
        <v>137</v>
      </c>
      <c r="C32" s="116">
        <v>137</v>
      </c>
      <c r="D32" s="116">
        <f>ROUND(C32/$B$32*100,2)</f>
        <v>100</v>
      </c>
      <c r="E32" s="116">
        <v>0</v>
      </c>
      <c r="F32" s="116">
        <f>ROUND(E32/$B$32*100,2)</f>
        <v>0</v>
      </c>
      <c r="G32" s="116">
        <v>0</v>
      </c>
      <c r="H32" s="117">
        <f>ROUND(G32/$B$32*100,2)</f>
        <v>0</v>
      </c>
      <c r="I32" s="7"/>
      <c r="J32" s="6"/>
      <c r="K32" s="12"/>
      <c r="L32" s="5"/>
      <c r="M32" s="5"/>
    </row>
    <row r="33" spans="1:18" s="8" customFormat="1" ht="36" customHeight="1" thickBot="1">
      <c r="A33" s="253" t="s">
        <v>136</v>
      </c>
      <c r="B33" s="253"/>
      <c r="C33" s="253"/>
      <c r="D33" s="253"/>
      <c r="E33" s="253"/>
      <c r="F33" s="253"/>
      <c r="G33" s="253"/>
      <c r="H33" s="253"/>
      <c r="I33" s="253"/>
      <c r="J33" s="253"/>
      <c r="K33" s="6"/>
      <c r="L33" s="7"/>
      <c r="M33" s="7"/>
      <c r="N33" s="7"/>
      <c r="O33" s="7"/>
    </row>
    <row r="34" spans="1:18" ht="25.5" customHeight="1">
      <c r="A34" s="295"/>
      <c r="B34" s="298" t="s">
        <v>6</v>
      </c>
      <c r="C34" s="300" t="s">
        <v>12</v>
      </c>
      <c r="D34" s="301"/>
      <c r="E34" s="300" t="s">
        <v>11</v>
      </c>
      <c r="F34" s="302"/>
      <c r="G34" s="303" t="s">
        <v>44</v>
      </c>
      <c r="H34" s="304"/>
      <c r="I34" s="304"/>
      <c r="J34" s="304"/>
      <c r="K34" s="304"/>
      <c r="L34" s="304"/>
      <c r="M34" s="304"/>
      <c r="N34" s="305"/>
    </row>
    <row r="35" spans="1:18" ht="22.5" customHeight="1">
      <c r="A35" s="296"/>
      <c r="B35" s="299"/>
      <c r="C35" s="29" t="s">
        <v>0</v>
      </c>
      <c r="D35" s="29" t="s">
        <v>1</v>
      </c>
      <c r="E35" s="29" t="s">
        <v>0</v>
      </c>
      <c r="F35" s="23" t="s">
        <v>1</v>
      </c>
      <c r="G35" s="306" t="s">
        <v>38</v>
      </c>
      <c r="H35" s="307"/>
      <c r="I35" s="308" t="s">
        <v>39</v>
      </c>
      <c r="J35" s="307"/>
      <c r="K35" s="308" t="s">
        <v>40</v>
      </c>
      <c r="L35" s="307"/>
      <c r="M35" s="308" t="s">
        <v>58</v>
      </c>
      <c r="N35" s="309"/>
    </row>
    <row r="36" spans="1:18" ht="25.5" customHeight="1" thickBot="1">
      <c r="A36" s="297"/>
      <c r="B36" s="118">
        <v>139</v>
      </c>
      <c r="C36" s="118">
        <v>119</v>
      </c>
      <c r="D36" s="118">
        <f>ROUND(C36/B36*100,2)</f>
        <v>85.61</v>
      </c>
      <c r="E36" s="118">
        <v>20</v>
      </c>
      <c r="F36" s="119">
        <f>ROUND(E36/B36*100,2)</f>
        <v>14.39</v>
      </c>
      <c r="G36" s="120" t="s">
        <v>0</v>
      </c>
      <c r="H36" s="29" t="s">
        <v>1</v>
      </c>
      <c r="I36" s="29" t="s">
        <v>0</v>
      </c>
      <c r="J36" s="29" t="s">
        <v>1</v>
      </c>
      <c r="K36" s="29" t="s">
        <v>0</v>
      </c>
      <c r="L36" s="29" t="s">
        <v>1</v>
      </c>
      <c r="M36" s="29" t="s">
        <v>0</v>
      </c>
      <c r="N36" s="121" t="s">
        <v>1</v>
      </c>
    </row>
    <row r="37" spans="1:18" ht="27" customHeight="1" thickBot="1">
      <c r="A37" s="13"/>
      <c r="B37" s="14"/>
      <c r="C37" s="15"/>
      <c r="D37" s="15"/>
      <c r="E37" s="15"/>
      <c r="F37" s="15"/>
      <c r="G37" s="28">
        <v>0</v>
      </c>
      <c r="H37" s="118">
        <f>ROUND(G37/$E$36*100,2)</f>
        <v>0</v>
      </c>
      <c r="I37" s="118">
        <v>8</v>
      </c>
      <c r="J37" s="118">
        <f>ROUND(I37/$E$36*100,2)</f>
        <v>40</v>
      </c>
      <c r="K37" s="118">
        <v>12</v>
      </c>
      <c r="L37" s="118">
        <f>ROUND(K37/$E$36*100,2)</f>
        <v>60</v>
      </c>
      <c r="M37" s="118">
        <v>0</v>
      </c>
      <c r="N37" s="122">
        <f>ROUND(M37/$E$36*100,2)</f>
        <v>0</v>
      </c>
    </row>
    <row r="38" spans="1:18" s="8" customFormat="1" ht="24" customHeight="1" thickBot="1">
      <c r="A38" s="16" t="s">
        <v>42</v>
      </c>
      <c r="B38" s="16"/>
      <c r="C38" s="16"/>
      <c r="D38" s="310" t="s">
        <v>43</v>
      </c>
      <c r="E38" s="310"/>
      <c r="F38" s="310"/>
      <c r="G38" s="310"/>
      <c r="H38" s="310"/>
      <c r="I38" s="310"/>
      <c r="J38" s="310"/>
      <c r="K38" s="310"/>
      <c r="L38" s="7"/>
      <c r="M38" s="7"/>
      <c r="N38" s="7"/>
      <c r="O38" s="7"/>
    </row>
    <row r="39" spans="1:18" ht="25.5" customHeight="1">
      <c r="A39" s="5"/>
      <c r="B39" s="5"/>
      <c r="C39" s="5"/>
      <c r="D39" s="5"/>
      <c r="E39" s="311" t="s">
        <v>11</v>
      </c>
      <c r="F39" s="312"/>
      <c r="G39" s="313" t="s">
        <v>12</v>
      </c>
      <c r="H39" s="314"/>
    </row>
    <row r="40" spans="1:18" ht="22.5" customHeight="1">
      <c r="A40" s="5"/>
      <c r="B40" s="5"/>
      <c r="C40" s="5"/>
      <c r="D40" s="5"/>
      <c r="E40" s="120" t="s">
        <v>0</v>
      </c>
      <c r="F40" s="29" t="s">
        <v>1</v>
      </c>
      <c r="G40" s="29" t="s">
        <v>0</v>
      </c>
      <c r="H40" s="121" t="s">
        <v>1</v>
      </c>
    </row>
    <row r="41" spans="1:18" ht="27" customHeight="1" thickBot="1">
      <c r="E41" s="28">
        <v>12</v>
      </c>
      <c r="F41" s="118">
        <f>ROUND(E41/E36*100,2)</f>
        <v>60</v>
      </c>
      <c r="G41" s="118">
        <v>8</v>
      </c>
      <c r="H41" s="122">
        <f>ROUND(G41/E36*100,2)</f>
        <v>40</v>
      </c>
    </row>
    <row r="42" spans="1:18" ht="36" customHeight="1" thickBot="1">
      <c r="A42" s="315" t="s">
        <v>137</v>
      </c>
      <c r="B42" s="315"/>
      <c r="C42" s="315"/>
      <c r="D42" s="315"/>
      <c r="E42" s="315"/>
      <c r="F42" s="315"/>
      <c r="G42" s="315"/>
      <c r="H42" s="315"/>
      <c r="I42" s="315"/>
      <c r="J42" s="315"/>
      <c r="K42" s="315"/>
      <c r="L42" s="315"/>
      <c r="M42" s="14"/>
      <c r="N42" s="14"/>
      <c r="O42" s="14"/>
      <c r="P42" s="14"/>
      <c r="Q42" s="14"/>
      <c r="R42" s="14"/>
    </row>
    <row r="43" spans="1:18" ht="81" customHeight="1">
      <c r="A43" s="316" t="s">
        <v>138</v>
      </c>
      <c r="B43" s="317"/>
      <c r="C43" s="313" t="s">
        <v>139</v>
      </c>
      <c r="D43" s="317"/>
      <c r="E43" s="313" t="s">
        <v>140</v>
      </c>
      <c r="F43" s="317"/>
      <c r="G43" s="313" t="s">
        <v>141</v>
      </c>
      <c r="H43" s="317"/>
      <c r="I43" s="312" t="s">
        <v>60</v>
      </c>
      <c r="J43" s="312"/>
      <c r="K43" s="312" t="s">
        <v>142</v>
      </c>
      <c r="L43" s="312"/>
      <c r="M43" s="312" t="s">
        <v>143</v>
      </c>
      <c r="N43" s="312"/>
      <c r="O43" s="312" t="s">
        <v>144</v>
      </c>
      <c r="P43" s="312"/>
      <c r="Q43" s="312" t="s">
        <v>145</v>
      </c>
      <c r="R43" s="318"/>
    </row>
    <row r="44" spans="1:18" ht="22.5" customHeight="1">
      <c r="A44" s="120" t="s">
        <v>0</v>
      </c>
      <c r="B44" s="29" t="s">
        <v>1</v>
      </c>
      <c r="C44" s="29" t="s">
        <v>0</v>
      </c>
      <c r="D44" s="29" t="s">
        <v>1</v>
      </c>
      <c r="E44" s="29" t="s">
        <v>0</v>
      </c>
      <c r="F44" s="29" t="s">
        <v>1</v>
      </c>
      <c r="G44" s="29" t="s">
        <v>0</v>
      </c>
      <c r="H44" s="29" t="s">
        <v>1</v>
      </c>
      <c r="I44" s="29" t="s">
        <v>0</v>
      </c>
      <c r="J44" s="29" t="s">
        <v>1</v>
      </c>
      <c r="K44" s="29" t="s">
        <v>0</v>
      </c>
      <c r="L44" s="29" t="s">
        <v>1</v>
      </c>
      <c r="M44" s="29" t="s">
        <v>0</v>
      </c>
      <c r="N44" s="29" t="s">
        <v>1</v>
      </c>
      <c r="O44" s="29" t="s">
        <v>0</v>
      </c>
      <c r="P44" s="29" t="s">
        <v>1</v>
      </c>
      <c r="Q44" s="29" t="s">
        <v>0</v>
      </c>
      <c r="R44" s="121" t="s">
        <v>1</v>
      </c>
    </row>
    <row r="45" spans="1:18" ht="27" customHeight="1" thickBot="1">
      <c r="A45" s="28">
        <v>4</v>
      </c>
      <c r="B45" s="118">
        <f>ROUND(A45/$G$41*100,2)</f>
        <v>50</v>
      </c>
      <c r="C45" s="118">
        <v>2</v>
      </c>
      <c r="D45" s="118">
        <f>ROUND(C45/$G$41*100,2)</f>
        <v>25</v>
      </c>
      <c r="E45" s="118">
        <v>3</v>
      </c>
      <c r="F45" s="118">
        <f>ROUND(E45/$G$41*100,2)</f>
        <v>37.5</v>
      </c>
      <c r="G45" s="118">
        <v>2</v>
      </c>
      <c r="H45" s="118">
        <f>ROUND(G45/$G$41*100,2)</f>
        <v>25</v>
      </c>
      <c r="I45" s="118">
        <v>0</v>
      </c>
      <c r="J45" s="118">
        <f>ROUND(I45/$G$41*100,2)</f>
        <v>0</v>
      </c>
      <c r="K45" s="118">
        <v>3</v>
      </c>
      <c r="L45" s="118">
        <f>ROUND(K45/$G$41*100,2)</f>
        <v>37.5</v>
      </c>
      <c r="M45" s="118">
        <v>4</v>
      </c>
      <c r="N45" s="118">
        <f>ROUND(M45/$G$41*100,2)</f>
        <v>50</v>
      </c>
      <c r="O45" s="118">
        <v>1</v>
      </c>
      <c r="P45" s="118">
        <f>ROUND(O45/$G$41*100,2)</f>
        <v>12.5</v>
      </c>
      <c r="Q45" s="118">
        <v>4</v>
      </c>
      <c r="R45" s="122">
        <f>ROUND(Q45/$G$41*100,2)</f>
        <v>50</v>
      </c>
    </row>
    <row r="46" spans="1:18" ht="36" customHeight="1" thickBot="1">
      <c r="A46" s="263" t="s">
        <v>146</v>
      </c>
      <c r="B46" s="263"/>
      <c r="C46" s="263"/>
      <c r="D46" s="263"/>
      <c r="E46" s="263"/>
      <c r="F46" s="263"/>
      <c r="G46" s="263"/>
      <c r="H46" s="263"/>
      <c r="I46" s="25"/>
      <c r="J46" s="6"/>
      <c r="K46" s="6"/>
      <c r="L46" s="7"/>
      <c r="M46" s="7"/>
      <c r="N46" s="7"/>
      <c r="O46" s="7"/>
      <c r="P46" s="8"/>
      <c r="Q46" s="8"/>
      <c r="R46" s="8"/>
    </row>
    <row r="47" spans="1:18" s="8" customFormat="1" ht="61.5" customHeight="1">
      <c r="A47" s="281"/>
      <c r="B47" s="284" t="s">
        <v>6</v>
      </c>
      <c r="C47" s="284" t="s">
        <v>12</v>
      </c>
      <c r="D47" s="284"/>
      <c r="E47" s="284" t="s">
        <v>11</v>
      </c>
      <c r="F47" s="319"/>
      <c r="G47" s="320" t="s">
        <v>147</v>
      </c>
      <c r="H47" s="321"/>
      <c r="I47" s="321"/>
      <c r="J47" s="322"/>
      <c r="K47" s="5"/>
      <c r="L47" s="1"/>
      <c r="M47" s="1"/>
      <c r="N47" s="1"/>
      <c r="O47" s="1"/>
      <c r="P47" s="1"/>
      <c r="Q47" s="1"/>
      <c r="R47" s="1"/>
    </row>
    <row r="48" spans="1:18" ht="22.5" customHeight="1">
      <c r="A48" s="282"/>
      <c r="B48" s="285"/>
      <c r="C48" s="10" t="s">
        <v>0</v>
      </c>
      <c r="D48" s="10" t="s">
        <v>1</v>
      </c>
      <c r="E48" s="10" t="s">
        <v>0</v>
      </c>
      <c r="F48" s="123" t="s">
        <v>1</v>
      </c>
      <c r="G48" s="282" t="s">
        <v>11</v>
      </c>
      <c r="H48" s="285"/>
      <c r="I48" s="285" t="s">
        <v>12</v>
      </c>
      <c r="J48" s="323"/>
      <c r="K48" s="5"/>
    </row>
    <row r="49" spans="1:18" ht="26.25" customHeight="1" thickBot="1">
      <c r="A49" s="283"/>
      <c r="B49" s="116">
        <v>139</v>
      </c>
      <c r="C49" s="116">
        <v>113</v>
      </c>
      <c r="D49" s="116">
        <f>ROUND(C49/B49*100,2)</f>
        <v>81.290000000000006</v>
      </c>
      <c r="E49" s="116">
        <v>26</v>
      </c>
      <c r="F49" s="124">
        <f>ROUND(E49/B49*100,2)</f>
        <v>18.71</v>
      </c>
      <c r="G49" s="125" t="s">
        <v>0</v>
      </c>
      <c r="H49" s="10" t="s">
        <v>1</v>
      </c>
      <c r="I49" s="10" t="s">
        <v>0</v>
      </c>
      <c r="J49" s="11" t="s">
        <v>1</v>
      </c>
      <c r="K49" s="5"/>
    </row>
    <row r="50" spans="1:18" ht="27" customHeight="1" thickBot="1">
      <c r="A50" s="13"/>
      <c r="B50" s="15"/>
      <c r="C50" s="15"/>
      <c r="D50" s="15"/>
      <c r="E50" s="15"/>
      <c r="F50" s="15"/>
      <c r="G50" s="27">
        <v>26</v>
      </c>
      <c r="H50" s="116">
        <f>ROUND(G50/$E$49*100,2)</f>
        <v>100</v>
      </c>
      <c r="I50" s="116">
        <v>0</v>
      </c>
      <c r="J50" s="117">
        <f>ROUND(I50/$E$49*100,2)</f>
        <v>0</v>
      </c>
      <c r="K50" s="5"/>
    </row>
    <row r="51" spans="1:18" ht="23.25" customHeight="1" thickBot="1">
      <c r="A51" s="263" t="s">
        <v>148</v>
      </c>
      <c r="B51" s="263"/>
      <c r="C51" s="263"/>
      <c r="D51" s="263"/>
      <c r="E51" s="263"/>
      <c r="F51" s="263"/>
      <c r="G51" s="263"/>
      <c r="H51" s="263"/>
      <c r="I51" s="263"/>
      <c r="J51" s="263"/>
      <c r="K51" s="263"/>
      <c r="L51" s="263"/>
      <c r="M51" s="7"/>
      <c r="N51" s="7"/>
      <c r="O51" s="7"/>
      <c r="P51" s="8"/>
      <c r="Q51" s="8"/>
      <c r="R51" s="8"/>
    </row>
    <row r="52" spans="1:18" s="8" customFormat="1" ht="61.5" customHeight="1">
      <c r="A52" s="281"/>
      <c r="B52" s="284" t="s">
        <v>6</v>
      </c>
      <c r="C52" s="284" t="s">
        <v>12</v>
      </c>
      <c r="D52" s="284"/>
      <c r="E52" s="284" t="s">
        <v>11</v>
      </c>
      <c r="F52" s="319"/>
      <c r="G52" s="320" t="s">
        <v>149</v>
      </c>
      <c r="H52" s="321"/>
      <c r="I52" s="321"/>
      <c r="J52" s="322"/>
      <c r="K52" s="5"/>
      <c r="L52" s="1"/>
      <c r="M52" s="1"/>
      <c r="N52" s="1"/>
      <c r="O52" s="1"/>
      <c r="P52" s="1"/>
      <c r="Q52" s="1"/>
      <c r="R52" s="1"/>
    </row>
    <row r="53" spans="1:18" ht="22.5" customHeight="1">
      <c r="A53" s="282"/>
      <c r="B53" s="285"/>
      <c r="C53" s="10" t="s">
        <v>0</v>
      </c>
      <c r="D53" s="10" t="s">
        <v>1</v>
      </c>
      <c r="E53" s="10" t="s">
        <v>0</v>
      </c>
      <c r="F53" s="123" t="s">
        <v>1</v>
      </c>
      <c r="G53" s="282" t="s">
        <v>11</v>
      </c>
      <c r="H53" s="285"/>
      <c r="I53" s="285" t="s">
        <v>12</v>
      </c>
      <c r="J53" s="323"/>
      <c r="K53" s="5"/>
    </row>
    <row r="54" spans="1:18" ht="27" customHeight="1" thickBot="1">
      <c r="A54" s="283"/>
      <c r="B54" s="116">
        <v>137</v>
      </c>
      <c r="C54" s="116">
        <v>65</v>
      </c>
      <c r="D54" s="116">
        <f>ROUND(C54/B54*100,2)</f>
        <v>47.45</v>
      </c>
      <c r="E54" s="116">
        <v>72</v>
      </c>
      <c r="F54" s="124">
        <f>ROUND(E54/B54*100,2)</f>
        <v>52.55</v>
      </c>
      <c r="G54" s="125" t="s">
        <v>0</v>
      </c>
      <c r="H54" s="10" t="s">
        <v>1</v>
      </c>
      <c r="I54" s="10" t="s">
        <v>0</v>
      </c>
      <c r="J54" s="11" t="s">
        <v>1</v>
      </c>
      <c r="K54" s="5"/>
    </row>
    <row r="55" spans="1:18" ht="27" customHeight="1" thickBot="1">
      <c r="A55" s="13"/>
      <c r="B55" s="15"/>
      <c r="C55" s="15"/>
      <c r="D55" s="15"/>
      <c r="E55" s="15"/>
      <c r="F55" s="15"/>
      <c r="G55" s="27">
        <v>68</v>
      </c>
      <c r="H55" s="116">
        <f>ROUND(G55/$E$54*100,2)</f>
        <v>94.44</v>
      </c>
      <c r="I55" s="116">
        <v>4</v>
      </c>
      <c r="J55" s="117">
        <f>ROUND(I55/$E$54*100,2)</f>
        <v>5.56</v>
      </c>
      <c r="K55" s="5"/>
    </row>
    <row r="56" spans="1:18" ht="27" customHeight="1" thickBot="1">
      <c r="A56" s="263" t="s">
        <v>150</v>
      </c>
      <c r="B56" s="263"/>
      <c r="C56" s="263"/>
      <c r="D56" s="263"/>
      <c r="E56" s="263"/>
      <c r="F56" s="263"/>
      <c r="G56" s="16"/>
      <c r="H56" s="16"/>
      <c r="I56" s="126"/>
      <c r="J56" s="126"/>
      <c r="K56" s="126"/>
      <c r="L56" s="126"/>
      <c r="M56" s="5"/>
    </row>
    <row r="57" spans="1:18" ht="43.5" customHeight="1">
      <c r="A57" s="289"/>
      <c r="B57" s="292" t="s">
        <v>6</v>
      </c>
      <c r="C57" s="292" t="s">
        <v>151</v>
      </c>
      <c r="D57" s="292"/>
      <c r="E57" s="292" t="s">
        <v>152</v>
      </c>
      <c r="F57" s="294"/>
      <c r="G57" s="12"/>
      <c r="H57" s="12"/>
      <c r="I57" s="12"/>
      <c r="J57" s="12"/>
      <c r="K57" s="12"/>
      <c r="L57" s="5"/>
      <c r="M57" s="5"/>
    </row>
    <row r="58" spans="1:18" ht="22.5" customHeight="1">
      <c r="A58" s="290"/>
      <c r="B58" s="293"/>
      <c r="C58" s="20" t="s">
        <v>0</v>
      </c>
      <c r="D58" s="20" t="s">
        <v>1</v>
      </c>
      <c r="E58" s="20" t="s">
        <v>0</v>
      </c>
      <c r="F58" s="113" t="s">
        <v>1</v>
      </c>
      <c r="G58" s="12"/>
      <c r="H58" s="12"/>
      <c r="I58" s="12"/>
      <c r="J58" s="12"/>
      <c r="K58" s="12"/>
      <c r="L58" s="5"/>
      <c r="M58" s="5"/>
    </row>
    <row r="59" spans="1:18" ht="26.25" customHeight="1" thickBot="1">
      <c r="A59" s="291"/>
      <c r="B59" s="114">
        <v>139</v>
      </c>
      <c r="C59" s="114">
        <v>138</v>
      </c>
      <c r="D59" s="114">
        <f>ROUND(C59/B59*100,2)</f>
        <v>99.28</v>
      </c>
      <c r="E59" s="114">
        <v>1</v>
      </c>
      <c r="F59" s="115">
        <f>ROUND(E59/B59*100,2)</f>
        <v>0.72</v>
      </c>
      <c r="G59" s="12"/>
      <c r="H59" s="12"/>
      <c r="I59" s="12"/>
      <c r="J59" s="12"/>
      <c r="K59" s="12"/>
      <c r="L59" s="5"/>
      <c r="M59" s="5"/>
    </row>
    <row r="60" spans="1:18" s="8" customFormat="1" ht="36" customHeight="1" thickBot="1">
      <c r="A60" s="263" t="s">
        <v>153</v>
      </c>
      <c r="B60" s="263"/>
      <c r="C60" s="263"/>
      <c r="D60" s="263"/>
      <c r="E60" s="263"/>
      <c r="F60" s="263"/>
      <c r="G60" s="263"/>
      <c r="H60" s="263"/>
      <c r="I60" s="253"/>
      <c r="J60" s="253"/>
      <c r="K60" s="6"/>
      <c r="L60" s="7"/>
      <c r="M60" s="7"/>
      <c r="N60" s="7"/>
    </row>
    <row r="61" spans="1:18" ht="25.5" customHeight="1">
      <c r="A61" s="324"/>
      <c r="B61" s="327" t="s">
        <v>6</v>
      </c>
      <c r="C61" s="329" t="s">
        <v>11</v>
      </c>
      <c r="D61" s="330"/>
      <c r="E61" s="329" t="s">
        <v>12</v>
      </c>
      <c r="F61" s="331"/>
      <c r="K61" s="5"/>
      <c r="L61" s="5"/>
      <c r="M61" s="5"/>
      <c r="N61" s="5"/>
    </row>
    <row r="62" spans="1:18" ht="22.5" customHeight="1">
      <c r="A62" s="325"/>
      <c r="B62" s="328"/>
      <c r="C62" s="20" t="s">
        <v>0</v>
      </c>
      <c r="D62" s="20" t="s">
        <v>1</v>
      </c>
      <c r="E62" s="20" t="s">
        <v>0</v>
      </c>
      <c r="F62" s="113" t="s">
        <v>1</v>
      </c>
    </row>
    <row r="63" spans="1:18" ht="27" customHeight="1" thickBot="1">
      <c r="A63" s="326"/>
      <c r="B63" s="114">
        <v>138</v>
      </c>
      <c r="C63" s="114">
        <v>102</v>
      </c>
      <c r="D63" s="114">
        <f>ROUND(C63/B63*100,2)</f>
        <v>73.91</v>
      </c>
      <c r="E63" s="114">
        <v>36</v>
      </c>
      <c r="F63" s="115">
        <f>ROUND(E63/B63*100,2)</f>
        <v>26.09</v>
      </c>
      <c r="G63" s="5">
        <v>0</v>
      </c>
      <c r="H63" s="5"/>
      <c r="I63" s="5"/>
    </row>
    <row r="64" spans="1:18" s="8" customFormat="1" ht="36" customHeight="1" thickBot="1">
      <c r="A64" s="263" t="s">
        <v>154</v>
      </c>
      <c r="B64" s="263"/>
      <c r="C64" s="263"/>
      <c r="D64" s="263"/>
      <c r="E64" s="263"/>
      <c r="F64" s="263"/>
      <c r="G64" s="263"/>
      <c r="H64" s="263"/>
      <c r="I64" s="263"/>
      <c r="J64" s="263"/>
      <c r="K64" s="263"/>
      <c r="L64" s="263"/>
      <c r="M64" s="263"/>
    </row>
    <row r="65" spans="1:18" ht="25.5" customHeight="1">
      <c r="A65" s="289"/>
      <c r="B65" s="292" t="s">
        <v>6</v>
      </c>
      <c r="C65" s="292" t="s">
        <v>11</v>
      </c>
      <c r="D65" s="292"/>
      <c r="E65" s="292" t="s">
        <v>12</v>
      </c>
      <c r="F65" s="294"/>
    </row>
    <row r="66" spans="1:18" ht="22.5" customHeight="1">
      <c r="A66" s="290"/>
      <c r="B66" s="293"/>
      <c r="C66" s="20" t="s">
        <v>0</v>
      </c>
      <c r="D66" s="20" t="s">
        <v>1</v>
      </c>
      <c r="E66" s="20" t="s">
        <v>0</v>
      </c>
      <c r="F66" s="113" t="s">
        <v>1</v>
      </c>
    </row>
    <row r="67" spans="1:18" ht="27" customHeight="1" thickBot="1">
      <c r="A67" s="291"/>
      <c r="B67" s="114">
        <v>139</v>
      </c>
      <c r="C67" s="114">
        <v>139</v>
      </c>
      <c r="D67" s="114">
        <f>ROUND(C67/B67*100,2)</f>
        <v>100</v>
      </c>
      <c r="E67" s="114">
        <v>0</v>
      </c>
      <c r="F67" s="115">
        <f>ROUND(E67/B67*100,2)</f>
        <v>0</v>
      </c>
      <c r="G67" s="5"/>
      <c r="H67" s="5"/>
      <c r="I67" s="5"/>
    </row>
    <row r="68" spans="1:18" s="8" customFormat="1" ht="36" customHeight="1" thickBot="1">
      <c r="A68" s="263" t="s">
        <v>155</v>
      </c>
      <c r="B68" s="263"/>
      <c r="C68" s="263"/>
      <c r="D68" s="263"/>
      <c r="E68" s="263"/>
      <c r="F68" s="263"/>
      <c r="G68" s="263"/>
      <c r="H68" s="263"/>
      <c r="I68" s="263"/>
      <c r="J68" s="263"/>
      <c r="K68" s="263"/>
      <c r="L68" s="263"/>
      <c r="M68" s="263"/>
      <c r="N68" s="263"/>
      <c r="O68" s="263"/>
      <c r="P68" s="263"/>
    </row>
    <row r="69" spans="1:18" ht="25.5" customHeight="1">
      <c r="A69" s="332"/>
      <c r="B69" s="335" t="s">
        <v>6</v>
      </c>
      <c r="C69" s="337" t="s">
        <v>11</v>
      </c>
      <c r="D69" s="338"/>
      <c r="E69" s="337" t="s">
        <v>12</v>
      </c>
      <c r="F69" s="339"/>
      <c r="G69" s="7"/>
    </row>
    <row r="70" spans="1:18" ht="22.5" customHeight="1">
      <c r="A70" s="333"/>
      <c r="B70" s="336"/>
      <c r="C70" s="127" t="s">
        <v>0</v>
      </c>
      <c r="D70" s="127" t="s">
        <v>1</v>
      </c>
      <c r="E70" s="127" t="s">
        <v>0</v>
      </c>
      <c r="F70" s="128" t="s">
        <v>1</v>
      </c>
      <c r="G70" s="7"/>
    </row>
    <row r="71" spans="1:18" ht="27" customHeight="1" thickBot="1">
      <c r="A71" s="334"/>
      <c r="B71" s="129">
        <v>139</v>
      </c>
      <c r="C71" s="129">
        <v>7</v>
      </c>
      <c r="D71" s="129">
        <f>ROUND(C71/B71*100,2)</f>
        <v>5.04</v>
      </c>
      <c r="E71" s="129">
        <v>132</v>
      </c>
      <c r="F71" s="130">
        <f>ROUND(E71/B71*100,2)</f>
        <v>94.96</v>
      </c>
      <c r="G71" s="7"/>
    </row>
    <row r="72" spans="1:18" ht="36" customHeight="1" thickBot="1">
      <c r="A72" s="253" t="s">
        <v>156</v>
      </c>
      <c r="B72" s="253"/>
      <c r="C72" s="253"/>
      <c r="D72" s="253"/>
      <c r="E72" s="253"/>
      <c r="F72" s="253"/>
      <c r="G72" s="253"/>
      <c r="H72" s="253"/>
      <c r="I72" s="253"/>
      <c r="J72" s="253"/>
      <c r="K72" s="253"/>
      <c r="L72" s="253"/>
      <c r="M72" s="253"/>
      <c r="N72" s="253"/>
      <c r="O72" s="253"/>
      <c r="P72" s="253"/>
      <c r="Q72" s="253"/>
      <c r="R72" s="8"/>
    </row>
    <row r="73" spans="1:18" s="8" customFormat="1" ht="26.25" customHeight="1">
      <c r="A73" s="254"/>
      <c r="B73" s="257" t="s">
        <v>6</v>
      </c>
      <c r="C73" s="257" t="s">
        <v>12</v>
      </c>
      <c r="D73" s="257"/>
      <c r="E73" s="257" t="s">
        <v>11</v>
      </c>
      <c r="F73" s="277"/>
      <c r="G73" s="340" t="s">
        <v>157</v>
      </c>
      <c r="H73" s="341"/>
      <c r="I73" s="341"/>
      <c r="J73" s="341"/>
      <c r="K73" s="341"/>
      <c r="L73" s="342"/>
      <c r="M73" s="1"/>
      <c r="N73" s="1"/>
    </row>
    <row r="74" spans="1:18" ht="37.5" customHeight="1">
      <c r="A74" s="255"/>
      <c r="B74" s="258"/>
      <c r="C74" s="26" t="s">
        <v>0</v>
      </c>
      <c r="D74" s="26" t="s">
        <v>1</v>
      </c>
      <c r="E74" s="26" t="s">
        <v>0</v>
      </c>
      <c r="F74" s="30" t="s">
        <v>1</v>
      </c>
      <c r="G74" s="278" t="s">
        <v>158</v>
      </c>
      <c r="H74" s="279"/>
      <c r="I74" s="279" t="s">
        <v>159</v>
      </c>
      <c r="J74" s="279"/>
      <c r="K74" s="343" t="s">
        <v>160</v>
      </c>
      <c r="L74" s="344"/>
    </row>
    <row r="75" spans="1:18" ht="26.25" customHeight="1" thickBot="1">
      <c r="A75" s="256"/>
      <c r="B75" s="103">
        <v>138</v>
      </c>
      <c r="C75" s="103">
        <v>137</v>
      </c>
      <c r="D75" s="103">
        <f>ROUND(C75/B75*100,2)</f>
        <v>99.28</v>
      </c>
      <c r="E75" s="103">
        <v>1</v>
      </c>
      <c r="F75" s="110">
        <f>ROUND(E75/B75*100,2)</f>
        <v>0.72</v>
      </c>
      <c r="G75" s="111" t="s">
        <v>0</v>
      </c>
      <c r="H75" s="26" t="s">
        <v>1</v>
      </c>
      <c r="I75" s="26" t="s">
        <v>0</v>
      </c>
      <c r="J75" s="26" t="s">
        <v>1</v>
      </c>
      <c r="K75" s="26" t="s">
        <v>0</v>
      </c>
      <c r="L75" s="102" t="s">
        <v>1</v>
      </c>
    </row>
    <row r="76" spans="1:18" ht="27" customHeight="1" thickBot="1">
      <c r="A76" s="13"/>
      <c r="B76" s="14"/>
      <c r="C76" s="15"/>
      <c r="D76" s="15"/>
      <c r="E76" s="15"/>
      <c r="F76" s="15"/>
      <c r="G76" s="24">
        <v>0</v>
      </c>
      <c r="H76" s="103">
        <f>ROUND(G76/$E$75*100,2)</f>
        <v>0</v>
      </c>
      <c r="I76" s="103">
        <v>0</v>
      </c>
      <c r="J76" s="103">
        <f>ROUND(I76/$E$75*100,2)</f>
        <v>0</v>
      </c>
      <c r="K76" s="103">
        <v>1</v>
      </c>
      <c r="L76" s="104">
        <f>ROUND(K76/$E$75*100,2)</f>
        <v>100</v>
      </c>
    </row>
    <row r="77" spans="1:18" ht="20.25" customHeight="1" thickBot="1">
      <c r="A77" s="253" t="s">
        <v>161</v>
      </c>
      <c r="B77" s="253"/>
      <c r="C77" s="253"/>
      <c r="D77" s="253"/>
      <c r="E77" s="253"/>
      <c r="F77" s="253"/>
      <c r="G77" s="253"/>
      <c r="H77" s="253"/>
      <c r="I77" s="253"/>
      <c r="J77" s="253"/>
      <c r="K77" s="6"/>
      <c r="L77" s="7"/>
      <c r="M77" s="7"/>
      <c r="N77" s="7"/>
      <c r="O77" s="7"/>
      <c r="P77" s="8"/>
      <c r="Q77" s="8"/>
      <c r="R77" s="8"/>
    </row>
    <row r="78" spans="1:18" s="8" customFormat="1" ht="25.5" customHeight="1">
      <c r="A78" s="254"/>
      <c r="B78" s="257" t="s">
        <v>6</v>
      </c>
      <c r="C78" s="257" t="s">
        <v>11</v>
      </c>
      <c r="D78" s="257"/>
      <c r="E78" s="257" t="s">
        <v>12</v>
      </c>
      <c r="F78" s="277"/>
      <c r="G78" s="254" t="s">
        <v>114</v>
      </c>
      <c r="H78" s="257"/>
      <c r="I78" s="257"/>
      <c r="J78" s="257"/>
      <c r="K78" s="257"/>
      <c r="L78" s="257"/>
      <c r="M78" s="257"/>
      <c r="N78" s="259"/>
      <c r="O78" s="1"/>
      <c r="P78" s="1"/>
      <c r="Q78" s="1"/>
      <c r="R78" s="1"/>
    </row>
    <row r="79" spans="1:18" ht="61.5" customHeight="1">
      <c r="A79" s="255"/>
      <c r="B79" s="258"/>
      <c r="C79" s="26" t="s">
        <v>0</v>
      </c>
      <c r="D79" s="26" t="s">
        <v>1</v>
      </c>
      <c r="E79" s="26" t="s">
        <v>0</v>
      </c>
      <c r="F79" s="30" t="s">
        <v>1</v>
      </c>
      <c r="G79" s="278" t="s">
        <v>25</v>
      </c>
      <c r="H79" s="279"/>
      <c r="I79" s="279" t="s">
        <v>26</v>
      </c>
      <c r="J79" s="279"/>
      <c r="K79" s="279" t="s">
        <v>27</v>
      </c>
      <c r="L79" s="279"/>
      <c r="M79" s="279" t="s">
        <v>50</v>
      </c>
      <c r="N79" s="280"/>
    </row>
    <row r="80" spans="1:18" ht="27" customHeight="1" thickBot="1">
      <c r="A80" s="256"/>
      <c r="B80" s="103">
        <v>139</v>
      </c>
      <c r="C80" s="103">
        <v>137</v>
      </c>
      <c r="D80" s="103">
        <f>ROUND(C80/B80*100,2)</f>
        <v>98.56</v>
      </c>
      <c r="E80" s="103">
        <v>2</v>
      </c>
      <c r="F80" s="110">
        <f>ROUND(E80/B80*100,2)</f>
        <v>1.44</v>
      </c>
      <c r="G80" s="111" t="s">
        <v>0</v>
      </c>
      <c r="H80" s="26" t="s">
        <v>1</v>
      </c>
      <c r="I80" s="26" t="s">
        <v>0</v>
      </c>
      <c r="J80" s="26" t="s">
        <v>1</v>
      </c>
      <c r="K80" s="26" t="s">
        <v>0</v>
      </c>
      <c r="L80" s="26" t="s">
        <v>1</v>
      </c>
      <c r="M80" s="26" t="s">
        <v>0</v>
      </c>
      <c r="N80" s="102" t="s">
        <v>1</v>
      </c>
    </row>
    <row r="81" spans="1:18" ht="26.25" customHeight="1" thickBot="1">
      <c r="A81" s="13"/>
      <c r="B81" s="14"/>
      <c r="C81" s="15"/>
      <c r="D81" s="15"/>
      <c r="E81" s="15"/>
      <c r="F81" s="15"/>
      <c r="G81" s="24">
        <v>0</v>
      </c>
      <c r="H81" s="103">
        <f>ROUND(G81/$E$80*100,2)</f>
        <v>0</v>
      </c>
      <c r="I81" s="103">
        <v>2</v>
      </c>
      <c r="J81" s="103">
        <f>ROUND(I81/$E$80*100,2)</f>
        <v>100</v>
      </c>
      <c r="K81" s="103">
        <v>0</v>
      </c>
      <c r="L81" s="103">
        <f>ROUND(K81/$E$80*100,2)</f>
        <v>0</v>
      </c>
      <c r="M81" s="103">
        <v>0</v>
      </c>
      <c r="N81" s="104">
        <f>ROUND(M81/$E$80*100,2)</f>
        <v>0</v>
      </c>
    </row>
    <row r="82" spans="1:18" ht="23.25" customHeight="1" thickBot="1">
      <c r="A82" s="253" t="s">
        <v>162</v>
      </c>
      <c r="B82" s="253"/>
      <c r="C82" s="253"/>
      <c r="D82" s="253"/>
      <c r="E82" s="253"/>
      <c r="F82" s="253"/>
      <c r="G82" s="253"/>
      <c r="H82" s="253"/>
      <c r="I82" s="253"/>
      <c r="J82" s="253"/>
      <c r="K82" s="6"/>
      <c r="L82" s="7"/>
      <c r="M82" s="7"/>
      <c r="N82" s="7"/>
      <c r="O82" s="7"/>
      <c r="P82" s="8"/>
      <c r="Q82" s="8"/>
      <c r="R82" s="8"/>
    </row>
    <row r="83" spans="1:18" s="8" customFormat="1" ht="26.25" customHeight="1">
      <c r="A83" s="254"/>
      <c r="B83" s="257" t="s">
        <v>6</v>
      </c>
      <c r="C83" s="257" t="s">
        <v>11</v>
      </c>
      <c r="D83" s="257"/>
      <c r="E83" s="257" t="s">
        <v>12</v>
      </c>
      <c r="F83" s="277"/>
      <c r="G83" s="340" t="s">
        <v>114</v>
      </c>
      <c r="H83" s="341"/>
      <c r="I83" s="341"/>
      <c r="J83" s="341"/>
      <c r="K83" s="341"/>
      <c r="L83" s="341"/>
      <c r="M83" s="341"/>
      <c r="N83" s="342"/>
      <c r="O83" s="1"/>
      <c r="P83" s="1"/>
    </row>
    <row r="84" spans="1:18" ht="59.25" customHeight="1">
      <c r="A84" s="255"/>
      <c r="B84" s="258"/>
      <c r="C84" s="26" t="s">
        <v>0</v>
      </c>
      <c r="D84" s="26" t="s">
        <v>1</v>
      </c>
      <c r="E84" s="26" t="s">
        <v>0</v>
      </c>
      <c r="F84" s="30" t="s">
        <v>1</v>
      </c>
      <c r="G84" s="278" t="s">
        <v>163</v>
      </c>
      <c r="H84" s="279"/>
      <c r="I84" s="279" t="s">
        <v>164</v>
      </c>
      <c r="J84" s="279"/>
      <c r="K84" s="279" t="s">
        <v>165</v>
      </c>
      <c r="L84" s="279"/>
      <c r="M84" s="279" t="s">
        <v>166</v>
      </c>
      <c r="N84" s="280"/>
    </row>
    <row r="85" spans="1:18" ht="26.25" customHeight="1" thickBot="1">
      <c r="A85" s="256"/>
      <c r="B85" s="103">
        <v>139</v>
      </c>
      <c r="C85" s="103">
        <v>114</v>
      </c>
      <c r="D85" s="103">
        <f>ROUND(C85/B85*100,2)</f>
        <v>82.01</v>
      </c>
      <c r="E85" s="103">
        <v>25</v>
      </c>
      <c r="F85" s="110">
        <f>ROUND(E85/B85*100,2)</f>
        <v>17.989999999999998</v>
      </c>
      <c r="G85" s="111" t="s">
        <v>0</v>
      </c>
      <c r="H85" s="26" t="s">
        <v>1</v>
      </c>
      <c r="I85" s="26" t="s">
        <v>0</v>
      </c>
      <c r="J85" s="26" t="s">
        <v>1</v>
      </c>
      <c r="K85" s="26" t="s">
        <v>0</v>
      </c>
      <c r="L85" s="26" t="s">
        <v>1</v>
      </c>
      <c r="M85" s="26" t="s">
        <v>0</v>
      </c>
      <c r="N85" s="102" t="s">
        <v>1</v>
      </c>
    </row>
    <row r="86" spans="1:18" ht="26.25" customHeight="1" thickBot="1">
      <c r="A86" s="13"/>
      <c r="B86" s="14"/>
      <c r="C86" s="15"/>
      <c r="D86" s="15"/>
      <c r="E86" s="15"/>
      <c r="F86" s="15"/>
      <c r="G86" s="24">
        <v>0</v>
      </c>
      <c r="H86" s="103">
        <f>ROUND(G86/$E$85*100,2)</f>
        <v>0</v>
      </c>
      <c r="I86" s="103">
        <v>0</v>
      </c>
      <c r="J86" s="103">
        <f>ROUND(I86/$E$85*100,2)</f>
        <v>0</v>
      </c>
      <c r="K86" s="103">
        <v>22</v>
      </c>
      <c r="L86" s="103">
        <f>ROUND(K86/$E$85*100,2)</f>
        <v>88</v>
      </c>
      <c r="M86" s="103">
        <v>16</v>
      </c>
      <c r="N86" s="104">
        <f>ROUND(M86/$E$85*100,2)</f>
        <v>64</v>
      </c>
    </row>
    <row r="87" spans="1:18" s="8" customFormat="1" ht="25.5" customHeight="1" thickBot="1">
      <c r="A87" s="253" t="s">
        <v>167</v>
      </c>
      <c r="B87" s="253"/>
      <c r="C87" s="253"/>
      <c r="D87" s="253"/>
      <c r="E87" s="253"/>
      <c r="F87" s="253"/>
      <c r="G87" s="253"/>
      <c r="H87" s="253"/>
      <c r="I87" s="253"/>
      <c r="J87" s="253"/>
      <c r="K87" s="6"/>
      <c r="L87" s="7"/>
      <c r="M87" s="7"/>
      <c r="N87" s="7"/>
    </row>
    <row r="88" spans="1:18" ht="25.5" customHeight="1">
      <c r="A88" s="346"/>
      <c r="B88" s="304" t="s">
        <v>6</v>
      </c>
      <c r="C88" s="304" t="s">
        <v>11</v>
      </c>
      <c r="D88" s="304"/>
      <c r="E88" s="304" t="s">
        <v>12</v>
      </c>
      <c r="F88" s="305"/>
      <c r="G88" s="12"/>
      <c r="H88" s="5"/>
      <c r="I88" s="5"/>
      <c r="J88" s="5"/>
    </row>
    <row r="89" spans="1:18" ht="22.5" customHeight="1">
      <c r="A89" s="347"/>
      <c r="B89" s="349"/>
      <c r="C89" s="29" t="s">
        <v>0</v>
      </c>
      <c r="D89" s="29" t="s">
        <v>1</v>
      </c>
      <c r="E89" s="29" t="s">
        <v>0</v>
      </c>
      <c r="F89" s="121" t="s">
        <v>1</v>
      </c>
      <c r="G89" s="12"/>
      <c r="H89" s="5"/>
      <c r="I89" s="5"/>
      <c r="J89" s="5"/>
    </row>
    <row r="90" spans="1:18" ht="27" customHeight="1" thickBot="1">
      <c r="A90" s="348"/>
      <c r="B90" s="131">
        <v>139</v>
      </c>
      <c r="C90" s="131">
        <v>134</v>
      </c>
      <c r="D90" s="131">
        <f>ROUND(C90/B90*100,2)</f>
        <v>96.4</v>
      </c>
      <c r="E90" s="131">
        <v>5</v>
      </c>
      <c r="F90" s="132">
        <f>ROUND(E90/B90*100,2)</f>
        <v>3.6</v>
      </c>
      <c r="G90" s="12"/>
      <c r="H90" s="5"/>
      <c r="I90" s="5"/>
      <c r="J90" s="5"/>
    </row>
    <row r="91" spans="1:18" s="8" customFormat="1" ht="36" customHeight="1" thickBot="1">
      <c r="A91" s="345" t="s">
        <v>168</v>
      </c>
      <c r="B91" s="345"/>
      <c r="C91" s="345"/>
      <c r="D91" s="345"/>
      <c r="E91" s="345"/>
      <c r="F91" s="345"/>
      <c r="G91" s="17"/>
      <c r="H91" s="17"/>
      <c r="I91" s="253"/>
      <c r="J91" s="253"/>
      <c r="K91" s="6"/>
      <c r="L91" s="7"/>
    </row>
    <row r="92" spans="1:18" ht="25.5" customHeight="1">
      <c r="A92" s="289"/>
      <c r="B92" s="292" t="s">
        <v>6</v>
      </c>
      <c r="C92" s="292" t="s">
        <v>11</v>
      </c>
      <c r="D92" s="292"/>
      <c r="E92" s="292" t="s">
        <v>12</v>
      </c>
      <c r="F92" s="294"/>
    </row>
    <row r="93" spans="1:18" ht="22.5" customHeight="1">
      <c r="A93" s="290"/>
      <c r="B93" s="293"/>
      <c r="C93" s="20" t="s">
        <v>0</v>
      </c>
      <c r="D93" s="20" t="s">
        <v>1</v>
      </c>
      <c r="E93" s="20" t="s">
        <v>0</v>
      </c>
      <c r="F93" s="113" t="s">
        <v>1</v>
      </c>
    </row>
    <row r="94" spans="1:18" ht="27" customHeight="1" thickBot="1">
      <c r="A94" s="291"/>
      <c r="B94" s="114">
        <v>139</v>
      </c>
      <c r="C94" s="114">
        <v>139</v>
      </c>
      <c r="D94" s="114">
        <f>ROUND(C94/B94*100,2)</f>
        <v>100</v>
      </c>
      <c r="E94" s="114">
        <v>0</v>
      </c>
      <c r="F94" s="115">
        <f>ROUND(E94/B94*100,2)</f>
        <v>0</v>
      </c>
      <c r="G94" s="5"/>
      <c r="H94" s="5"/>
      <c r="I94" s="5"/>
    </row>
    <row r="95" spans="1:18" s="8" customFormat="1" ht="36" customHeight="1" thickBot="1">
      <c r="A95" s="263" t="s">
        <v>169</v>
      </c>
      <c r="B95" s="263"/>
      <c r="C95" s="263"/>
      <c r="D95" s="263"/>
      <c r="E95" s="263"/>
      <c r="F95" s="263"/>
      <c r="G95" s="263"/>
      <c r="H95" s="263"/>
      <c r="I95" s="263"/>
      <c r="J95" s="263"/>
      <c r="K95" s="6"/>
      <c r="L95" s="7"/>
      <c r="M95" s="7"/>
      <c r="N95" s="7"/>
    </row>
    <row r="96" spans="1:18" ht="25.5" customHeight="1">
      <c r="A96" s="353"/>
      <c r="B96" s="257" t="s">
        <v>6</v>
      </c>
      <c r="C96" s="257" t="s">
        <v>11</v>
      </c>
      <c r="D96" s="257"/>
      <c r="E96" s="257" t="s">
        <v>12</v>
      </c>
      <c r="F96" s="259"/>
      <c r="G96" s="12"/>
      <c r="H96" s="12"/>
      <c r="I96" s="12"/>
      <c r="J96" s="5"/>
      <c r="K96" s="5"/>
      <c r="L96" s="5"/>
    </row>
    <row r="97" spans="1:18" ht="22.5" customHeight="1">
      <c r="A97" s="354"/>
      <c r="B97" s="258"/>
      <c r="C97" s="26" t="s">
        <v>0</v>
      </c>
      <c r="D97" s="26" t="s">
        <v>1</v>
      </c>
      <c r="E97" s="26" t="s">
        <v>0</v>
      </c>
      <c r="F97" s="102" t="s">
        <v>1</v>
      </c>
      <c r="G97" s="12"/>
      <c r="H97" s="12"/>
      <c r="I97" s="12"/>
      <c r="J97" s="5"/>
      <c r="K97" s="5"/>
      <c r="L97" s="5"/>
    </row>
    <row r="98" spans="1:18" ht="27" customHeight="1" thickBot="1">
      <c r="A98" s="355"/>
      <c r="B98" s="103">
        <v>138</v>
      </c>
      <c r="C98" s="103">
        <v>118</v>
      </c>
      <c r="D98" s="103">
        <f t="shared" ref="D98" si="0">ROUND(C98/B98*100,2)</f>
        <v>85.51</v>
      </c>
      <c r="E98" s="103">
        <v>20</v>
      </c>
      <c r="F98" s="104">
        <f>ROUND(E98/B98*100,2)</f>
        <v>14.49</v>
      </c>
      <c r="G98" s="12"/>
      <c r="H98" s="12"/>
      <c r="I98" s="12"/>
      <c r="J98" s="5"/>
      <c r="K98" s="5"/>
      <c r="L98" s="5"/>
    </row>
    <row r="99" spans="1:18" s="8" customFormat="1" ht="52.5" customHeight="1" thickBot="1">
      <c r="A99" s="253" t="s">
        <v>170</v>
      </c>
      <c r="B99" s="253"/>
      <c r="C99" s="253"/>
      <c r="D99" s="253"/>
      <c r="E99" s="253"/>
      <c r="F99" s="253"/>
      <c r="G99" s="253"/>
      <c r="H99" s="253"/>
      <c r="I99" s="253"/>
      <c r="J99" s="253"/>
      <c r="K99" s="253"/>
      <c r="L99" s="253"/>
      <c r="M99" s="253"/>
      <c r="N99" s="7"/>
    </row>
    <row r="100" spans="1:18" ht="26.25" customHeight="1">
      <c r="A100" s="346"/>
      <c r="B100" s="304" t="s">
        <v>6</v>
      </c>
      <c r="C100" s="304" t="s">
        <v>12</v>
      </c>
      <c r="D100" s="304"/>
      <c r="E100" s="304" t="s">
        <v>11</v>
      </c>
      <c r="F100" s="305"/>
      <c r="G100" s="303" t="s">
        <v>75</v>
      </c>
      <c r="H100" s="304"/>
      <c r="I100" s="304"/>
      <c r="J100" s="305"/>
    </row>
    <row r="101" spans="1:18" ht="22.5" customHeight="1">
      <c r="A101" s="347"/>
      <c r="B101" s="349"/>
      <c r="C101" s="29" t="s">
        <v>0</v>
      </c>
      <c r="D101" s="29" t="s">
        <v>1</v>
      </c>
      <c r="E101" s="29" t="s">
        <v>0</v>
      </c>
      <c r="F101" s="121" t="s">
        <v>1</v>
      </c>
      <c r="G101" s="350" t="s">
        <v>76</v>
      </c>
      <c r="H101" s="351"/>
      <c r="I101" s="351" t="s">
        <v>77</v>
      </c>
      <c r="J101" s="352"/>
    </row>
    <row r="102" spans="1:18" ht="27" customHeight="1" thickBot="1">
      <c r="A102" s="348"/>
      <c r="B102" s="131">
        <v>136</v>
      </c>
      <c r="C102" s="131">
        <v>111</v>
      </c>
      <c r="D102" s="131">
        <f>ROUND(C102/B102*100,2)</f>
        <v>81.62</v>
      </c>
      <c r="E102" s="131">
        <v>25</v>
      </c>
      <c r="F102" s="132">
        <f>ROUND(E102/B102*100,2)</f>
        <v>18.38</v>
      </c>
      <c r="G102" s="133">
        <v>25</v>
      </c>
      <c r="H102" s="131">
        <f>ROUND(G102/E102*100,2)</f>
        <v>100</v>
      </c>
      <c r="I102" s="131">
        <v>0</v>
      </c>
      <c r="J102" s="132">
        <f>ROUND(I102/E102*100,2)</f>
        <v>0</v>
      </c>
    </row>
    <row r="103" spans="1:18" ht="36" customHeight="1" thickBot="1">
      <c r="A103" s="253" t="s">
        <v>171</v>
      </c>
      <c r="B103" s="253"/>
      <c r="C103" s="253"/>
      <c r="D103" s="253"/>
      <c r="E103" s="253"/>
      <c r="F103" s="253"/>
      <c r="G103" s="253"/>
      <c r="H103" s="253"/>
      <c r="I103" s="253"/>
      <c r="J103" s="253"/>
      <c r="K103" s="6"/>
      <c r="L103" s="7"/>
      <c r="M103" s="7"/>
      <c r="N103" s="7"/>
      <c r="O103" s="7"/>
      <c r="P103" s="8"/>
      <c r="Q103" s="8"/>
      <c r="R103" s="8"/>
    </row>
    <row r="104" spans="1:18" ht="25.5" customHeight="1">
      <c r="A104" s="254"/>
      <c r="B104" s="257" t="s">
        <v>6</v>
      </c>
      <c r="C104" s="257" t="s">
        <v>12</v>
      </c>
      <c r="D104" s="257"/>
      <c r="E104" s="257" t="s">
        <v>11</v>
      </c>
      <c r="F104" s="277"/>
      <c r="G104" s="340" t="s">
        <v>37</v>
      </c>
      <c r="H104" s="341"/>
      <c r="I104" s="341"/>
      <c r="J104" s="342"/>
    </row>
    <row r="105" spans="1:18" ht="22.5" customHeight="1">
      <c r="A105" s="255"/>
      <c r="B105" s="258"/>
      <c r="C105" s="26" t="s">
        <v>0</v>
      </c>
      <c r="D105" s="26" t="s">
        <v>1</v>
      </c>
      <c r="E105" s="26" t="s">
        <v>0</v>
      </c>
      <c r="F105" s="30" t="s">
        <v>1</v>
      </c>
      <c r="G105" s="278" t="s">
        <v>29</v>
      </c>
      <c r="H105" s="279"/>
      <c r="I105" s="279" t="s">
        <v>172</v>
      </c>
      <c r="J105" s="280"/>
    </row>
    <row r="106" spans="1:18" ht="26.25" customHeight="1" thickBot="1">
      <c r="A106" s="256"/>
      <c r="B106" s="103">
        <v>139</v>
      </c>
      <c r="C106" s="103">
        <v>101</v>
      </c>
      <c r="D106" s="103">
        <f>ROUND(C106/B106*100,2)</f>
        <v>72.66</v>
      </c>
      <c r="E106" s="103">
        <v>38</v>
      </c>
      <c r="F106" s="110">
        <f>ROUND(E106/B106*100,2)</f>
        <v>27.34</v>
      </c>
      <c r="G106" s="111" t="s">
        <v>0</v>
      </c>
      <c r="H106" s="26" t="s">
        <v>1</v>
      </c>
      <c r="I106" s="26" t="s">
        <v>0</v>
      </c>
      <c r="J106" s="102" t="s">
        <v>1</v>
      </c>
    </row>
    <row r="107" spans="1:18" ht="26.25" customHeight="1" thickBot="1">
      <c r="A107" s="13"/>
      <c r="B107" s="14"/>
      <c r="C107" s="15"/>
      <c r="D107" s="15" t="s">
        <v>174</v>
      </c>
      <c r="E107" s="15"/>
      <c r="F107" s="15"/>
      <c r="G107" s="24">
        <v>34</v>
      </c>
      <c r="H107" s="103">
        <f>ROUND(G107/$E$106*100,2)</f>
        <v>89.47</v>
      </c>
      <c r="I107" s="103">
        <v>0</v>
      </c>
      <c r="J107" s="104">
        <f>ROUND(I107/$E$106*100,2)</f>
        <v>0</v>
      </c>
    </row>
    <row r="108" spans="1:18" ht="23.25" customHeight="1" thickBot="1">
      <c r="A108" s="15"/>
      <c r="B108" s="356" t="s">
        <v>31</v>
      </c>
      <c r="C108" s="356"/>
      <c r="D108" s="356"/>
      <c r="E108" s="356"/>
      <c r="F108" s="356"/>
      <c r="G108" s="356"/>
      <c r="H108" s="356"/>
      <c r="I108" s="356"/>
      <c r="J108" s="356"/>
      <c r="K108" s="356"/>
      <c r="L108" s="15"/>
      <c r="M108" s="15"/>
      <c r="N108" s="6"/>
      <c r="O108" s="6"/>
      <c r="P108" s="7"/>
    </row>
    <row r="109" spans="1:18" ht="38.25" customHeight="1">
      <c r="A109" s="15"/>
      <c r="B109" s="357" t="s">
        <v>32</v>
      </c>
      <c r="C109" s="358"/>
      <c r="D109" s="358" t="s">
        <v>36</v>
      </c>
      <c r="E109" s="358"/>
      <c r="F109" s="358" t="s">
        <v>33</v>
      </c>
      <c r="G109" s="358"/>
      <c r="H109" s="358" t="s">
        <v>34</v>
      </c>
      <c r="I109" s="358"/>
      <c r="J109" s="358" t="s">
        <v>35</v>
      </c>
      <c r="K109" s="359"/>
      <c r="L109" s="15"/>
      <c r="M109" s="15"/>
      <c r="N109" s="6"/>
      <c r="O109" s="6"/>
      <c r="P109" s="7"/>
    </row>
    <row r="110" spans="1:18" ht="22.5" customHeight="1">
      <c r="A110" s="15"/>
      <c r="B110" s="111" t="s">
        <v>0</v>
      </c>
      <c r="C110" s="26" t="s">
        <v>1</v>
      </c>
      <c r="D110" s="26" t="s">
        <v>0</v>
      </c>
      <c r="E110" s="26" t="s">
        <v>1</v>
      </c>
      <c r="F110" s="26" t="s">
        <v>0</v>
      </c>
      <c r="G110" s="26" t="s">
        <v>1</v>
      </c>
      <c r="H110" s="26" t="s">
        <v>0</v>
      </c>
      <c r="I110" s="26" t="s">
        <v>1</v>
      </c>
      <c r="J110" s="26" t="s">
        <v>0</v>
      </c>
      <c r="K110" s="102" t="s">
        <v>1</v>
      </c>
      <c r="L110" s="15"/>
      <c r="M110" s="15"/>
      <c r="N110" s="6"/>
      <c r="O110" s="6"/>
      <c r="P110" s="7"/>
    </row>
    <row r="111" spans="1:18" ht="27" customHeight="1" thickBot="1">
      <c r="A111" s="15"/>
      <c r="B111" s="24">
        <v>27</v>
      </c>
      <c r="C111" s="103">
        <f>ROUND(B111/$E$106*100,2)</f>
        <v>71.05</v>
      </c>
      <c r="D111" s="103">
        <v>6</v>
      </c>
      <c r="E111" s="103">
        <f>ROUND(D111/$E$106*100,2)</f>
        <v>15.79</v>
      </c>
      <c r="F111" s="103">
        <v>4</v>
      </c>
      <c r="G111" s="103">
        <f>ROUND(F111/$E$106*100,2)</f>
        <v>10.53</v>
      </c>
      <c r="H111" s="103">
        <v>1</v>
      </c>
      <c r="I111" s="103">
        <f>ROUND(H111/$E$106*100,2)</f>
        <v>2.63</v>
      </c>
      <c r="J111" s="103">
        <v>0</v>
      </c>
      <c r="K111" s="104">
        <f>ROUND(J111/$E$106*100,2)</f>
        <v>0</v>
      </c>
      <c r="L111" s="15"/>
      <c r="M111" s="15"/>
      <c r="N111" s="6"/>
      <c r="O111" s="6"/>
      <c r="P111" s="7"/>
    </row>
    <row r="112" spans="1:18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2"/>
      <c r="L112" s="5"/>
      <c r="M112" s="5"/>
      <c r="N112" s="5"/>
    </row>
    <row r="113" spans="1:14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2"/>
      <c r="L113" s="5"/>
      <c r="M113" s="5"/>
      <c r="N113" s="5"/>
    </row>
    <row r="114" spans="1:14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</row>
    <row r="115" spans="1:14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</row>
    <row r="116" spans="1:14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</row>
    <row r="117" spans="1:14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</row>
    <row r="118" spans="1:14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</row>
    <row r="119" spans="1:14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</row>
    <row r="120" spans="1:14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</row>
    <row r="121" spans="1:14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</row>
    <row r="122" spans="1:14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</row>
    <row r="123" spans="1:14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</row>
    <row r="124" spans="1:14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</row>
    <row r="125" spans="1:14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</row>
    <row r="126" spans="1:14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</row>
    <row r="127" spans="1:14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</row>
    <row r="128" spans="1:14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</row>
    <row r="129" spans="1:11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</row>
    <row r="130" spans="1:11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</row>
    <row r="131" spans="1:1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</row>
    <row r="132" spans="1:11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</row>
    <row r="133" spans="1:11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</row>
    <row r="134" spans="1:11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</row>
    <row r="135" spans="1:11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</row>
    <row r="136" spans="1:11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</row>
    <row r="137" spans="1:1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</row>
    <row r="138" spans="1:11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</row>
    <row r="139" spans="1:11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</row>
    <row r="140" spans="1:11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</row>
    <row r="141" spans="1:1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</row>
    <row r="142" spans="1:11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</row>
    <row r="143" spans="1:11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</row>
    <row r="144" spans="1:11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</row>
    <row r="145" spans="1:11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</row>
    <row r="146" spans="1:11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</row>
    <row r="147" spans="1:11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</row>
    <row r="148" spans="1:11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</row>
    <row r="149" spans="1:11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</row>
    <row r="150" spans="1:11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</row>
    <row r="151" spans="1:1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</row>
    <row r="152" spans="1:11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</row>
    <row r="153" spans="1:11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</row>
    <row r="154" spans="1:11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</row>
    <row r="155" spans="1:11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</row>
    <row r="156" spans="1:11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</row>
  </sheetData>
  <mergeCells count="186">
    <mergeCell ref="B108:K108"/>
    <mergeCell ref="B109:C109"/>
    <mergeCell ref="D109:E109"/>
    <mergeCell ref="F109:G109"/>
    <mergeCell ref="H109:I109"/>
    <mergeCell ref="J109:K109"/>
    <mergeCell ref="A103:H103"/>
    <mergeCell ref="I103:J103"/>
    <mergeCell ref="A104:A106"/>
    <mergeCell ref="B104:B105"/>
    <mergeCell ref="C104:D104"/>
    <mergeCell ref="E104:F104"/>
    <mergeCell ref="G104:J104"/>
    <mergeCell ref="G105:H105"/>
    <mergeCell ref="I105:J105"/>
    <mergeCell ref="A100:A102"/>
    <mergeCell ref="B100:B101"/>
    <mergeCell ref="C100:D100"/>
    <mergeCell ref="E100:F100"/>
    <mergeCell ref="G100:J100"/>
    <mergeCell ref="G101:H101"/>
    <mergeCell ref="I101:J101"/>
    <mergeCell ref="A95:J95"/>
    <mergeCell ref="A96:A98"/>
    <mergeCell ref="B96:B97"/>
    <mergeCell ref="C96:D96"/>
    <mergeCell ref="E96:F96"/>
    <mergeCell ref="A99:M99"/>
    <mergeCell ref="A91:F91"/>
    <mergeCell ref="I91:J91"/>
    <mergeCell ref="A92:A94"/>
    <mergeCell ref="B92:B93"/>
    <mergeCell ref="C92:D92"/>
    <mergeCell ref="E92:F92"/>
    <mergeCell ref="K84:L84"/>
    <mergeCell ref="M84:N84"/>
    <mergeCell ref="A87:J87"/>
    <mergeCell ref="A88:A90"/>
    <mergeCell ref="B88:B89"/>
    <mergeCell ref="C88:D88"/>
    <mergeCell ref="E88:F88"/>
    <mergeCell ref="A82:H82"/>
    <mergeCell ref="I82:J82"/>
    <mergeCell ref="A83:A85"/>
    <mergeCell ref="B83:B84"/>
    <mergeCell ref="C83:D83"/>
    <mergeCell ref="E83:F83"/>
    <mergeCell ref="G83:N83"/>
    <mergeCell ref="G84:H84"/>
    <mergeCell ref="I84:J84"/>
    <mergeCell ref="A77:H77"/>
    <mergeCell ref="I77:J77"/>
    <mergeCell ref="A78:A80"/>
    <mergeCell ref="B78:B79"/>
    <mergeCell ref="C78:D78"/>
    <mergeCell ref="E78:F78"/>
    <mergeCell ref="G78:N78"/>
    <mergeCell ref="G79:H79"/>
    <mergeCell ref="I79:J79"/>
    <mergeCell ref="K79:L79"/>
    <mergeCell ref="M79:N79"/>
    <mergeCell ref="A72:Q72"/>
    <mergeCell ref="A73:A75"/>
    <mergeCell ref="B73:B74"/>
    <mergeCell ref="C73:D73"/>
    <mergeCell ref="E73:F73"/>
    <mergeCell ref="G73:L73"/>
    <mergeCell ref="G74:H74"/>
    <mergeCell ref="I74:J74"/>
    <mergeCell ref="K74:L74"/>
    <mergeCell ref="A65:A67"/>
    <mergeCell ref="B65:B66"/>
    <mergeCell ref="C65:D65"/>
    <mergeCell ref="E65:F65"/>
    <mergeCell ref="A68:P68"/>
    <mergeCell ref="A69:A71"/>
    <mergeCell ref="B69:B70"/>
    <mergeCell ref="C69:D69"/>
    <mergeCell ref="E69:F69"/>
    <mergeCell ref="A61:A63"/>
    <mergeCell ref="B61:B62"/>
    <mergeCell ref="C61:D61"/>
    <mergeCell ref="E61:F61"/>
    <mergeCell ref="A64:M64"/>
    <mergeCell ref="A56:F56"/>
    <mergeCell ref="A57:A59"/>
    <mergeCell ref="B57:B58"/>
    <mergeCell ref="C57:D57"/>
    <mergeCell ref="E57:F57"/>
    <mergeCell ref="A60:H60"/>
    <mergeCell ref="A51:L51"/>
    <mergeCell ref="A52:A54"/>
    <mergeCell ref="B52:B53"/>
    <mergeCell ref="C52:D52"/>
    <mergeCell ref="E52:F52"/>
    <mergeCell ref="G52:J52"/>
    <mergeCell ref="G53:H53"/>
    <mergeCell ref="I53:J53"/>
    <mergeCell ref="I60:J60"/>
    <mergeCell ref="M43:N43"/>
    <mergeCell ref="O43:P43"/>
    <mergeCell ref="Q43:R43"/>
    <mergeCell ref="A46:H46"/>
    <mergeCell ref="A47:A49"/>
    <mergeCell ref="B47:B48"/>
    <mergeCell ref="C47:D47"/>
    <mergeCell ref="E47:F47"/>
    <mergeCell ref="G47:J47"/>
    <mergeCell ref="G48:H48"/>
    <mergeCell ref="I48:J48"/>
    <mergeCell ref="D38:K38"/>
    <mergeCell ref="E39:F39"/>
    <mergeCell ref="G39:H39"/>
    <mergeCell ref="A42:L42"/>
    <mergeCell ref="A43:B43"/>
    <mergeCell ref="C43:D43"/>
    <mergeCell ref="E43:F43"/>
    <mergeCell ref="G43:H43"/>
    <mergeCell ref="I43:J43"/>
    <mergeCell ref="K43:L43"/>
    <mergeCell ref="A33:H33"/>
    <mergeCell ref="I33:J33"/>
    <mergeCell ref="A34:A36"/>
    <mergeCell ref="B34:B35"/>
    <mergeCell ref="C34:D34"/>
    <mergeCell ref="E34:F34"/>
    <mergeCell ref="G34:N34"/>
    <mergeCell ref="G35:H35"/>
    <mergeCell ref="I35:J35"/>
    <mergeCell ref="K35:L35"/>
    <mergeCell ref="M35:N35"/>
    <mergeCell ref="A30:A32"/>
    <mergeCell ref="B30:B31"/>
    <mergeCell ref="C30:D30"/>
    <mergeCell ref="E30:F30"/>
    <mergeCell ref="G30:H30"/>
    <mergeCell ref="M23:M24"/>
    <mergeCell ref="A25:N25"/>
    <mergeCell ref="A26:A28"/>
    <mergeCell ref="B26:B27"/>
    <mergeCell ref="C26:D26"/>
    <mergeCell ref="E26:F26"/>
    <mergeCell ref="A21:K21"/>
    <mergeCell ref="A22:A24"/>
    <mergeCell ref="B22:B23"/>
    <mergeCell ref="C22:D22"/>
    <mergeCell ref="E22:F22"/>
    <mergeCell ref="G22:H22"/>
    <mergeCell ref="I22:J22"/>
    <mergeCell ref="K22:L22"/>
    <mergeCell ref="A29:F29"/>
    <mergeCell ref="A16:H16"/>
    <mergeCell ref="I16:J16"/>
    <mergeCell ref="A17:A19"/>
    <mergeCell ref="B17:B18"/>
    <mergeCell ref="C17:D17"/>
    <mergeCell ref="E17:F17"/>
    <mergeCell ref="G17:P17"/>
    <mergeCell ref="G18:H18"/>
    <mergeCell ref="I18:J18"/>
    <mergeCell ref="K18:L18"/>
    <mergeCell ref="M18:N18"/>
    <mergeCell ref="O18:P18"/>
    <mergeCell ref="A13:A15"/>
    <mergeCell ref="B13:B14"/>
    <mergeCell ref="C13:D13"/>
    <mergeCell ref="E13:F13"/>
    <mergeCell ref="A8:K8"/>
    <mergeCell ref="A9:A11"/>
    <mergeCell ref="B9:B10"/>
    <mergeCell ref="C9:D9"/>
    <mergeCell ref="E9:F9"/>
    <mergeCell ref="G9:H9"/>
    <mergeCell ref="I9:J9"/>
    <mergeCell ref="K9:L9"/>
    <mergeCell ref="B1:P1"/>
    <mergeCell ref="F2:O2"/>
    <mergeCell ref="A4:H4"/>
    <mergeCell ref="A5:A7"/>
    <mergeCell ref="B5:B6"/>
    <mergeCell ref="C5:D5"/>
    <mergeCell ref="E5:F5"/>
    <mergeCell ref="M10:M11"/>
    <mergeCell ref="A12:F12"/>
    <mergeCell ref="I12:J12"/>
    <mergeCell ref="I3:J3"/>
  </mergeCells>
  <pageMargins left="0.51181102362204722" right="0.19685039370078741" top="0.31496062992125984" bottom="0.31496062992125984" header="0.31496062992125984" footer="0.31496062992125984"/>
  <pageSetup paperSize="9" scale="48" fitToHeight="3" orientation="landscape" verticalDpi="0" r:id="rId1"/>
  <rowBreaks count="2" manualBreakCount="2">
    <brk id="37" max="16383" man="1"/>
    <brk id="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 амб. узкие</vt:lpstr>
      <vt:lpstr>свод стационар</vt:lpstr>
      <vt:lpstr>'свод амб. узкие'!Область_печати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2016-11-18T14:35:42Z</cp:lastPrinted>
  <dcterms:created xsi:type="dcterms:W3CDTF">2014-01-30T11:28:09Z</dcterms:created>
  <dcterms:modified xsi:type="dcterms:W3CDTF">2016-11-21T12:27:15Z</dcterms:modified>
</cp:coreProperties>
</file>