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7115" windowHeight="10740" firstSheet="4" activeTab="4"/>
  </bookViews>
  <sheets>
    <sheet name="01.01" sheetId="1" r:id="rId1"/>
    <sheet name="08.02" sheetId="2" r:id="rId2"/>
    <sheet name="29.02" sheetId="3" r:id="rId3"/>
    <sheet name="26.03" sheetId="4" r:id="rId4"/>
    <sheet name="12.10" sheetId="5" r:id="rId5"/>
  </sheets>
  <definedNames/>
  <calcPr fullCalcOnLoad="1"/>
</workbook>
</file>

<file path=xl/sharedStrings.xml><?xml version="1.0" encoding="utf-8"?>
<sst xmlns="http://schemas.openxmlformats.org/spreadsheetml/2006/main" count="1333" uniqueCount="209">
  <si>
    <t>Приложение</t>
  </si>
  <si>
    <t>к Порядку составления и утверждения плана финансово-хозяйственной деятельности государственных бюджетных и автономных учреждений, находящихся в ведении Министерства здравоохранения и социального развития Пензенской области</t>
  </si>
  <si>
    <t>УТВЕРЖДАЮ</t>
  </si>
  <si>
    <t>Министр здравоохранения и социального развития Пензенской области</t>
  </si>
  <si>
    <t>(подпись) (расшифровка подписи)</t>
  </si>
  <si>
    <t>"_______"________________ 20____г.</t>
  </si>
  <si>
    <t xml:space="preserve">ПЛАН </t>
  </si>
  <si>
    <t>финансово - хозяйственной деятельности</t>
  </si>
  <si>
    <t>государственное бюджетное учреждение здравоохранения «Областной противотуберкулезный диспансер»</t>
  </si>
  <si>
    <t>наименование учреждения</t>
  </si>
  <si>
    <t>КОДЫ</t>
  </si>
  <si>
    <t>Форма по КФД</t>
  </si>
  <si>
    <t>по ОКПО</t>
  </si>
  <si>
    <t>ИНН / КПП</t>
  </si>
  <si>
    <t xml:space="preserve">Единица измерения:  тыс.руб. </t>
  </si>
  <si>
    <t>по ОКЕИ</t>
  </si>
  <si>
    <r>
      <t xml:space="preserve">Наименование органа, осуществляющего функции и полномочия учредителя                                                                                       </t>
    </r>
    <r>
      <rPr>
        <sz val="12"/>
        <rFont val="Times New Roman"/>
        <family val="1"/>
      </rPr>
      <t xml:space="preserve">  </t>
    </r>
    <r>
      <rPr>
        <b/>
        <sz val="12"/>
        <rFont val="Times New Roman"/>
        <family val="1"/>
      </rPr>
      <t xml:space="preserve"> Министерство здравоохранения и социального развития Пензенской области</t>
    </r>
  </si>
  <si>
    <r>
      <t xml:space="preserve">Адрес фактического местонахождения учреждения (подразделения)                                                                                                                            </t>
    </r>
    <r>
      <rPr>
        <b/>
        <sz val="12"/>
        <rFont val="Times New Roman"/>
        <family val="1"/>
      </rPr>
      <t xml:space="preserve"> 440052, г.Пенза, ул. Новотамбовская, д.9</t>
    </r>
  </si>
  <si>
    <t xml:space="preserve">I.  Сведения о деятельности учреждения: </t>
  </si>
  <si>
    <r>
      <t>1.1.</t>
    </r>
    <r>
      <rPr>
        <sz val="7"/>
        <rFont val="Times New Roman"/>
        <family val="1"/>
      </rPr>
      <t xml:space="preserve">  </t>
    </r>
    <r>
      <rPr>
        <sz val="11"/>
        <rFont val="Times New Roman"/>
        <family val="1"/>
      </rPr>
      <t>Цели деятельности учреждения (подразделения): оказание специализированной противотуберкулезной помощи больным Пензенской области</t>
    </r>
  </si>
  <si>
    <r>
      <t>1.2.</t>
    </r>
    <r>
      <rPr>
        <sz val="7"/>
        <rFont val="Times New Roman"/>
        <family val="1"/>
      </rPr>
      <t xml:space="preserve">  </t>
    </r>
    <r>
      <rPr>
        <sz val="11"/>
        <rFont val="Times New Roman"/>
        <family val="1"/>
      </rPr>
      <t xml:space="preserve">Виды деятельности учреждения (подразделения):   </t>
    </r>
  </si>
  <si>
    <t>- осуществление деятельности в области здравоохранения;</t>
  </si>
  <si>
    <t>- деятельность больничных учреждений широкого профиля и специализированных;</t>
  </si>
  <si>
    <t>- врачебная практика;</t>
  </si>
  <si>
    <t>- стоматологическая практика: деятельность в области стоматологии общего и специального характера;</t>
  </si>
  <si>
    <t>- деятельность вспомогательного стоматологического персонала;</t>
  </si>
  <si>
    <t>- организация и оказание медицинской противотуберкулезной помощи больным Пензенской области;</t>
  </si>
  <si>
    <t>- деятельность в области использования источников ионизирующего излучения (генерирующих);</t>
  </si>
  <si>
    <t>- фармацевтическая деятельность;</t>
  </si>
  <si>
    <t>- учет, диспансерное наблюдение за лицами, контактирующими с больными, осуществление в их отношении оздоровительных мероприятий, а по показаниям - химиопрофилактики;</t>
  </si>
  <si>
    <t>- проведение экспертизы трудоспособности и направление на медико-социальную экспертизу;</t>
  </si>
  <si>
    <t>- диспансерное наблюдение больных туберкулезом;</t>
  </si>
  <si>
    <t>- консультативная помощь медицинским организациям;</t>
  </si>
  <si>
    <t>- внедрение в деятельность Учреждения современных информационных технологий по учету заболеваемости  внедрению медицинской документации;</t>
  </si>
  <si>
    <t>- санитарно-просветительная работа.</t>
  </si>
  <si>
    <r>
      <t>1.3.</t>
    </r>
    <r>
      <rPr>
        <sz val="7"/>
        <rFont val="Times New Roman"/>
        <family val="1"/>
      </rPr>
      <t xml:space="preserve">  </t>
    </r>
    <r>
      <rPr>
        <sz val="11"/>
        <rFont val="Times New Roman"/>
        <family val="1"/>
      </rPr>
      <t>Перечень услуг (работ), осуществляемых на платной основе:</t>
    </r>
  </si>
  <si>
    <t>- бактериологические исследования по договорам с юридическими лицами (люминисцентная микроскопия, микроскопическое исследование мазков мокроты на миукобактерии туберкулеза Mycobacterium tuberculosis (посевы МБТ-, МБТ+), лекарственная устойчивость);</t>
  </si>
  <si>
    <t>- флюорографическое обследование по договорам с юридическими лицами;</t>
  </si>
  <si>
    <t>- рентгенографическое обследование по инициативе физических лиц;</t>
  </si>
  <si>
    <t>- медицинское освидетельствование (консультация врача-фтизиатра);</t>
  </si>
  <si>
    <t>II. Показатели финансового состояния учреждения</t>
  </si>
  <si>
    <t>Наименование показателя</t>
  </si>
  <si>
    <t xml:space="preserve">Сумма, тыс.руб. </t>
  </si>
  <si>
    <r>
      <t>1. Нефинансовые активы, всего</t>
    </r>
    <r>
      <rPr>
        <sz val="11"/>
        <rFont val="Times New Roman"/>
        <family val="1"/>
      </rPr>
      <t>:</t>
    </r>
  </si>
  <si>
    <t>из них:</t>
  </si>
  <si>
    <t>1.1. Общая балансовая стоимость недвижимого государственного имущества, всего</t>
  </si>
  <si>
    <t xml:space="preserve">       в том числе:</t>
  </si>
  <si>
    <t>1.1.1. Стоимость имущества, закрепленного собственником имущества за государственным бюджетным учреждением на праве оперативного управления</t>
  </si>
  <si>
    <t>1.1.2. Стоимость имущества, приобретенного государственным бюджетным учреждением (подразделением) за счет выделенных собственником имущества учреждения средств</t>
  </si>
  <si>
    <t>-</t>
  </si>
  <si>
    <t>1.1.3. Стоимость имущества, приобретенного государственным бюджетным учреждением (подразделением) за счет доходов, полученных от платной и иной приносящей доход деятельности</t>
  </si>
  <si>
    <t>1.1.4. Остаточная стоимость недвижимого государственного имущества</t>
  </si>
  <si>
    <t>1.2. Общая балансовая стоимость движимого государственного имущества, всего</t>
  </si>
  <si>
    <t>1.2.1. Общая балансовая стоимость особо ценного движимого имущества</t>
  </si>
  <si>
    <t>1.2.2. Остаточная стоимость особо ценного движимого имущества</t>
  </si>
  <si>
    <t>2. Финансовые активы, всего</t>
  </si>
  <si>
    <t>2.1. Дебиторская задолженность по доходам, полученным за счет средств бюджета</t>
  </si>
  <si>
    <t xml:space="preserve">2.2. Дебиторская задолженность по выданным авансам, полученным за счет средств бюджета </t>
  </si>
  <si>
    <t>2.3. Дебиторская задолженность по выданным авансам за счет доходов, полученных от платной и иной приносящей доход деятельности, всего:</t>
  </si>
  <si>
    <t>3. Обязательства, всего</t>
  </si>
  <si>
    <t>3.1. Просроченная кредиторская задолженность</t>
  </si>
  <si>
    <t>3.2. Кредиторская задолженность по расчетам с поставщиками и подрядчиками за счет средств бюджета, всего:</t>
  </si>
  <si>
    <t>3.3.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</si>
  <si>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III. Показатели по поступлениям и выплатам учреждения</t>
  </si>
  <si>
    <t xml:space="preserve">Наименование доходов, бюджетная классификация </t>
  </si>
  <si>
    <t>Наименование расходов,  бюджетная классификация</t>
  </si>
  <si>
    <t>Наименование организации, в которой открыт лицевой счет</t>
  </si>
  <si>
    <t>Министерство финансов Пензенской области</t>
  </si>
  <si>
    <t>КОСГУ</t>
  </si>
  <si>
    <t>Всего, тыс.руб.</t>
  </si>
  <si>
    <t>в том числе</t>
  </si>
  <si>
    <t>1кв.</t>
  </si>
  <si>
    <t>2кв.</t>
  </si>
  <si>
    <t>3кв.</t>
  </si>
  <si>
    <t>4кв.</t>
  </si>
  <si>
    <t>Планируемый остаток средств на начало планируемого года</t>
  </si>
  <si>
    <t>Х</t>
  </si>
  <si>
    <t>в том числе:</t>
  </si>
  <si>
    <t>Бюджетные инвестиции</t>
  </si>
  <si>
    <t>Поступления от оказания бюджетным учреждением  (подразделением) услуг (выполнения работ), предоставление которых для физических и юридических лиц осуществляется на платной основе, всего</t>
  </si>
  <si>
    <t>Поступления от иной приносящей доход деятельности, всего:</t>
  </si>
  <si>
    <t>Планируемый остаток средств на конец планируемого года</t>
  </si>
  <si>
    <t>Оплата труда и начисления на выплаты по оплате труда, всего</t>
  </si>
  <si>
    <t>210</t>
  </si>
  <si>
    <t>211</t>
  </si>
  <si>
    <t>212</t>
  </si>
  <si>
    <t>213</t>
  </si>
  <si>
    <t>Оплата работ, услуг, всего</t>
  </si>
  <si>
    <t>220</t>
  </si>
  <si>
    <t>221</t>
  </si>
  <si>
    <t>222</t>
  </si>
  <si>
    <t>223</t>
  </si>
  <si>
    <t>224</t>
  </si>
  <si>
    <t>225</t>
  </si>
  <si>
    <t>226</t>
  </si>
  <si>
    <t>Безвозмездные перечисления организациям, всего</t>
  </si>
  <si>
    <t>240</t>
  </si>
  <si>
    <t>Социальное обеспечение, всего</t>
  </si>
  <si>
    <t>260</t>
  </si>
  <si>
    <t>Пенсии, пособия, выплачиваемые организациями сектора государственного управления</t>
  </si>
  <si>
    <t>263</t>
  </si>
  <si>
    <t>290</t>
  </si>
  <si>
    <t xml:space="preserve">Поступление нефинансовых активов, всего </t>
  </si>
  <si>
    <t>300</t>
  </si>
  <si>
    <t>310</t>
  </si>
  <si>
    <t>Увеличение стоимости нематериальных активов</t>
  </si>
  <si>
    <t>320</t>
  </si>
  <si>
    <t>Увеличение стоимости непроизводственных активов</t>
  </si>
  <si>
    <t>330</t>
  </si>
  <si>
    <t>Увеличение стоимости материальных запасов</t>
  </si>
  <si>
    <t>340</t>
  </si>
  <si>
    <t>500</t>
  </si>
  <si>
    <t>Увеличение стоимости ценных бумаг, кроме акций и иных форм участия в капитале</t>
  </si>
  <si>
    <t>520</t>
  </si>
  <si>
    <t>Увеличение стоимости акций и иных форм участия в капитале</t>
  </si>
  <si>
    <t>530</t>
  </si>
  <si>
    <t>Справочно:</t>
  </si>
  <si>
    <t>Объем публичных обязательств, всего</t>
  </si>
  <si>
    <t>(подпись)</t>
  </si>
  <si>
    <t>(расшифровка подписи)</t>
  </si>
  <si>
    <t xml:space="preserve">Главный бухгалтер </t>
  </si>
  <si>
    <t>Е.В. Романова</t>
  </si>
  <si>
    <t>Ответственный исполнитель</t>
  </si>
  <si>
    <t>О.В. Шубенкина</t>
  </si>
  <si>
    <t>тел. 32-04-31</t>
  </si>
  <si>
    <t>Субсидии на выполнении государственного задания, всего</t>
  </si>
  <si>
    <t>Целевые субсидии, всего</t>
  </si>
  <si>
    <t>ВЫПЛАТЫ, всего:</t>
  </si>
  <si>
    <t>Заработная плата, всего в том числе:</t>
  </si>
  <si>
    <t>- по иной приносящей доход деятельности</t>
  </si>
  <si>
    <t>Прочие выплаты всего, в том числе:</t>
  </si>
  <si>
    <t>Начисления на выплаты по оплате труда всего, в том числе:</t>
  </si>
  <si>
    <t>Услуги связи, всего в том числе:</t>
  </si>
  <si>
    <t>Транспортные услуги всего, в том числе:</t>
  </si>
  <si>
    <t>Коммунальные услуги всего, в том числе:</t>
  </si>
  <si>
    <t>Работы, услуги по содержанию имущества всего, в том числе:</t>
  </si>
  <si>
    <t>Прочие работы, услуги, всего в том числе:</t>
  </si>
  <si>
    <t>Прочие расходы всего в том числе:</t>
  </si>
  <si>
    <t>Увеличение стоимости основных средств всего в том числе:</t>
  </si>
  <si>
    <t>ПОСТУПЛЕНИЯ, всего:</t>
  </si>
  <si>
    <t xml:space="preserve">мероприятия, направленные на обследование населения с целью выявления туберкулеза, ... </t>
  </si>
  <si>
    <t>программа модернизация …</t>
  </si>
  <si>
    <t>- иная приносящая доход деятельность (вознаграждение за сдачу цветных металлов, возмещение коммунальных платежей)</t>
  </si>
  <si>
    <t>- сдача имущества в ареенду;</t>
  </si>
  <si>
    <r>
      <t xml:space="preserve">Наименование учреждения (подразделения)                                                                                                                   </t>
    </r>
    <r>
      <rPr>
        <b/>
        <sz val="12"/>
        <rFont val="Times New Roman"/>
        <family val="1"/>
      </rPr>
      <t xml:space="preserve"> государственное бюджетное учреждение здравоохранения «Областной противотуберкулезный диспансер»</t>
    </r>
  </si>
  <si>
    <t>- по программе модернизация, КС 522 20 5032, ТС 05.01.02 ЛС 9</t>
  </si>
  <si>
    <t>мероприятия, направленные на обследование населения с целью выявления туберкулеза, ... КС 481 20 0412 ТС 05.01.02 ЛС 9</t>
  </si>
  <si>
    <t>ОЦП энергосбережения … КС 522 20 6100 ТС 05.01.01. ЛС 9</t>
  </si>
  <si>
    <t>- осуществление деятельности, связанной с оборотом наркотических средств и психотропных веществ, внесенных в Список II, в соответствии с Федеральным законом «О наркотических средств и психотропных веществах» (приобретение, хранение, перевозка, отпуск, исп</t>
  </si>
  <si>
    <t>- осуществление деятельности, связанной с оборотом наркотических средств и психотропных веществ, внесенных в Список III, в соответствии с Федеральным законом «О наркотических средств и психотропных веществах» (приобретение, хранение, перевозка, отпуск, ис</t>
  </si>
  <si>
    <t>- осуществление организационных мероприятий по раннему выявлению туберкулеза, в том числе массовых обследований населения с использованием флюорографии, разработка рекомендаций по осуществлению профилактических противотуберкулезных мероприятий на территор</t>
  </si>
  <si>
    <t>- осуществление профилактических мероприятий в отношении лиц, находящихся в семейном контакте с больными туберкулезом: регулярное диспансерное наблюдение за ними, проведение профилактических и оздоровительных мероприятий в очаге туберкулезной инфекции (пр</t>
  </si>
  <si>
    <t>- участие в реализации целевых программ: по предупреждению и борьбе с социально значимыми заболеваниями; системе химической и биологической безопасности Пензенской области; снижению рисков и смягчению последствий чрезвычайных ситуаций природного и техноге</t>
  </si>
  <si>
    <t>- проведениемедицинского освидетельствования граждан, в связи с первоначальной постановкой на воинский учет, призывом на военную службу, поступлением в военное образовательное учреждение профессионального образования, поступлением на военную службу по кон</t>
  </si>
  <si>
    <r>
      <t>На  " __ " ____________</t>
    </r>
    <r>
      <rPr>
        <b/>
        <u val="single"/>
        <sz val="12"/>
        <rFont val="Times New Roman"/>
        <family val="1"/>
      </rPr>
      <t xml:space="preserve"> </t>
    </r>
    <r>
      <rPr>
        <b/>
        <sz val="12"/>
        <rFont val="Times New Roman"/>
        <family val="1"/>
      </rPr>
      <t>20__г.</t>
    </r>
  </si>
  <si>
    <t xml:space="preserve">на 2012  год </t>
  </si>
  <si>
    <t xml:space="preserve">Единовременная материальная помощь в случае впервые выявленного заболевания туберкулезом </t>
  </si>
  <si>
    <t>Выходное пособие в связи с выходом на пенсию КБК 1003 5057501 314</t>
  </si>
  <si>
    <t>855 0901 4709900 611, 855 0902 4709900 611, 855 0903 4709900 611, 855 0909 5226100 612, 855 0909 5225600 612, 855 0901 5229600 612, 855 0909 5220900 612</t>
  </si>
  <si>
    <t xml:space="preserve"> </t>
  </si>
  <si>
    <t>СОГЛАСОВАНО</t>
  </si>
  <si>
    <t>Главный врач ГБУЗ ОПТД</t>
  </si>
  <si>
    <t>________________________________</t>
  </si>
  <si>
    <t>________________ Г.С. Хасаншин</t>
  </si>
  <si>
    <t>"______"__________________20____г.</t>
  </si>
  <si>
    <t>85500000000000000180, 85500000000000000130, 85500000000000000120 </t>
  </si>
  <si>
    <t>платные услуги КД8550000000000000000130 ТС 04.02.00 Л/С 3 ИС 855.880.00</t>
  </si>
  <si>
    <t>прочие безвозмездные поступления КД85500000000000000130 ТС 04.02.00 Л/С 3 ИС 855.890.00</t>
  </si>
  <si>
    <t>Арендная плата за пользование имуществом КД85500000000000000120 ТС 04.04.00 Л/С 3 ИС 855.530.00</t>
  </si>
  <si>
    <t>платные медицинские услуги КД8550000000000000000130 ТС 04.02.00 Л/С 3 ИС 855.889.00</t>
  </si>
  <si>
    <t>Специализированная медицинская помощь, за исключением высокотехнологичной медицинской помощи, в стационарных условиях по специальности фтизиатрия КД85500000000000000180 ТС 04.01.00 Л/С 3 КБК 855 0901 4709900 611 КС 855 10 0901</t>
  </si>
  <si>
    <t>Специализированная медицинская помощь, за исключением высокотехнологичной медицинской помощи, в стационарных условиях по специальности торакальная хирургия КД85500000000000000180 ТС 04.01.00 Л/С 3 КБК 855 0901 4709900 611 КС 855 10 0901</t>
  </si>
  <si>
    <t>Специализированная медицинская помощь, за исключением высокотехнологичной медицинской помощи, в амбулаторных условиях по специальности фтизиатрия  КД85500000000000000180 ТС 04.01.00 Л/С 3 КБК 855 0902 4709900 611 КС 855 10 0902</t>
  </si>
  <si>
    <t>Специализированная медицинская помощь, за исключением высокотехнологичной медицинской помощи, в условиях дневных стационаров по специальности фтизиатрия КД85500000000000000180 ТС 04.01.00 Л/С 3 КБК 855 0903 4709900 611 КС 855 10 0903</t>
  </si>
  <si>
    <t>ДЦП Капитальный ремонт объектов собственности … КД85500000000000000180 ТС 05.01.01 Л/С9 КБК 855 0901 5229600 612 КС 522 20 9600</t>
  </si>
  <si>
    <t>ДЦП Система химической и биологической безопасности Пензенской области" КД85500000000000000180 ТС 05.01.01 Л/С 9 КБК 855 0909 5220900 612 КС 522 20 0900</t>
  </si>
  <si>
    <t>ДЦП  Снижение рисков и смягчение последствий чпезвычайных ситуаций … КД85500000000000000180 ТС 05.01.01 Л/С 9 КБК 855 0909 5225600 612 КС 522 20 5600</t>
  </si>
  <si>
    <t>ДЦП Предупреждение и борьба с социально значимыми заболеваниями "Туберкулез" КД855000000000000000180 ТС 05.01.01 Л/С 9 КБК 855 0909 5222002 612 КС 522 20 2002</t>
  </si>
  <si>
    <t>ОЦП энергосбережения … КД85500000000000000180 ТС 05.01.01 Л/С 9 КБК 855 0909 5226100 612 КС 522 20 6100</t>
  </si>
  <si>
    <t>- по субсидиям на выполнение гос. задания, ТС 04.01.00 Л/С 3 КБК 855 0901 4709900 611 КС 855 10 0901</t>
  </si>
  <si>
    <t>- по субсидиям на выполнение гос. задания,ТС 04.01.00 Л/С 3 КБК 855 0901 4709900 611 КС 855 10 0901</t>
  </si>
  <si>
    <t>- по субсидиям на выполнение гос. задания, ТС 04.01.00 Л/С 3 КБК 855 0902 4709900 611 КС 855 10 0902</t>
  </si>
  <si>
    <t>Пособия по социальной помощи населению ТС 04.01.00 Л/С 3 КБК 855 0902 4709900 611 КС 855 10 0902</t>
  </si>
  <si>
    <t>- по субсидиям на выполнение гос. задания, ТС 04.01.00 Л/С 3 КБК 855 0903 4709900 611 КС 855 10 0903</t>
  </si>
  <si>
    <t>ДЦП Капитальный ремонт объектов собственности … ТС 05.01.01 Л/С9 КБК 855 0901 5229600 612 КС 522 20 9600</t>
  </si>
  <si>
    <t>ДЦП Система химической и биологической безопасности ТС 05.01.01 Л/С 9 КБК 855 0909 5220900 612 КС 522 20 0900</t>
  </si>
  <si>
    <t>ДЦП  Снижение рисков и смягчение последствий чпезвычайных ситуаций … ТС 05.01.01 Л/С 9 КБК 855 0909 5225600 612 КС 522 20 5600</t>
  </si>
  <si>
    <t>- ДЦП Предупреждение и борьба с соц значимыми заболеваниями, ТС 05.01.01 Л/С 9 КБК 855 0909 5222002 612 КС 522 20 2002</t>
  </si>
  <si>
    <t>ОЦП энергосбережения … ТС 05.01.01 Л/С 9 КБК 855 0909 5226100 612 КС 522 20 6100</t>
  </si>
  <si>
    <t>- платные услуги ТС 04.02.00 Л/С 3 ИС 855.880.00</t>
  </si>
  <si>
    <t>- прочие безвозмездные поступления ТС 04.02.00 Л/С 3 ИС 855.890.00</t>
  </si>
  <si>
    <t>платные медицинские услуги ТС 04.02.00 Л/С 3 ИС 855.889.00</t>
  </si>
  <si>
    <t>Арендная плата за пользование имуществом, всего в том числе:</t>
  </si>
  <si>
    <t>- арендная плата  ТС 04.04.00 Л/С 3 ИС 855.530.00</t>
  </si>
  <si>
    <t>Выходное пособие в связи с выходом на пенсию КБК 1003 5057500 314</t>
  </si>
  <si>
    <t>программа модернизация Пензенской области  КД85500000000000000180 ТС 05.01.01. Л/С 9 КБК 855 0909 5225032 612 КС 522 20 5032</t>
  </si>
  <si>
    <t>- по программе модернизация, КС 522 20 5032, ТС 05.01.01 ЛС 9 КБК 855 0909 5225032 612</t>
  </si>
  <si>
    <t>На  " 26 " марта 2012г.</t>
  </si>
  <si>
    <r>
      <t>На  " _29_ " __февраля__</t>
    </r>
    <r>
      <rPr>
        <b/>
        <u val="single"/>
        <sz val="12"/>
        <rFont val="Times New Roman"/>
        <family val="1"/>
      </rPr>
      <t xml:space="preserve"> </t>
    </r>
    <r>
      <rPr>
        <b/>
        <sz val="12"/>
        <rFont val="Times New Roman"/>
        <family val="1"/>
      </rPr>
      <t>2012г.</t>
    </r>
  </si>
  <si>
    <t>Единовременная материальная помощь в случае впервые выявленного заболевания туберкулезом КБК 1003 5057500 314</t>
  </si>
  <si>
    <t>855 0901 4709900 611, 855 0902 4709900 611, 855 0903 4709900 611, 855 0909 5226100 612, 855 0909 5225600 612, 855 0901 5229600 612, 855 0909 5220900 612, 855 0909 0923400 612, 855 0909 5225032 612</t>
  </si>
  <si>
    <t>Софинансирование расходных обязательств, связанных с реализацией региональных программ в области энергосбережения и повышения энергетической эффективности КД85500000000000000180  ТС 05.02.01 ЛС6 КБК 855 0909 0923400 921 КС 092.20.3400</t>
  </si>
  <si>
    <t>Софин. расход. обязат-в, связ. с программой в области энергосбережения ТС 05.02.01 ЛС6 КБК 855 0909 0923400 921 КС 092.20.3400</t>
  </si>
  <si>
    <t>Арендная плата за пользование имуществом КД85500000000000000120 ТС 04.04.00 Л/С 3 ИС 855.000.00</t>
  </si>
  <si>
    <t>платные услуги КД8550000000000000000440 ТС 04.02.00 Л/С 3 ИС 855.880.00</t>
  </si>
  <si>
    <t>- арендная плата  ТС 04.04.00 Л/С 3 ИС 855.000.00</t>
  </si>
  <si>
    <t>"_12_"___октября____2012г.</t>
  </si>
  <si>
    <t>"___12__"__октября___ 2012г.</t>
  </si>
  <si>
    <t>На  " 12 " октября 2012г.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</si>
</sst>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 numFmtId="172" formatCode="0.00000"/>
    <numFmt numFmtId="173" formatCode="#,##0.000"/>
    <numFmt numFmtId="174" formatCode="#,##0.0000"/>
    <numFmt numFmtId="175" formatCode="#,##0.00000"/>
    <numFmt numFmtId="176" formatCode="0.000000"/>
    <numFmt numFmtId="177" formatCode="0.0000000"/>
  </numFmts>
  <fonts count="50">
    <font>
      <sz val="10"/>
      <name val="Arial Cyr"/>
      <family val="0"/>
    </font>
    <font>
      <sz val="10"/>
      <name val="Times New Roman"/>
      <family val="1"/>
    </font>
    <font>
      <sz val="12"/>
      <name val="Times New Roman"/>
      <family val="1"/>
    </font>
    <font>
      <sz val="10"/>
      <name val="Arial CYR"/>
      <family val="0"/>
    </font>
    <font>
      <b/>
      <sz val="12"/>
      <name val="Times New Roman"/>
      <family val="1"/>
    </font>
    <font>
      <b/>
      <u val="single"/>
      <sz val="12"/>
      <name val="Times New Roman"/>
      <family val="1"/>
    </font>
    <font>
      <b/>
      <sz val="11"/>
      <name val="Times New Roman"/>
      <family val="1"/>
    </font>
    <font>
      <sz val="11"/>
      <name val="Times New Roman"/>
      <family val="1"/>
    </font>
    <font>
      <sz val="9"/>
      <name val="Times New Roman"/>
      <family val="1"/>
    </font>
    <font>
      <sz val="7"/>
      <name val="Times New Roman"/>
      <family val="1"/>
    </font>
    <font>
      <i/>
      <sz val="11"/>
      <name val="Times New Roman"/>
      <family val="1"/>
    </font>
    <font>
      <sz val="8"/>
      <name val="Times New Roman"/>
      <family val="1"/>
    </font>
    <font>
      <b/>
      <sz val="10"/>
      <name val="Arial Cyr"/>
      <family val="0"/>
    </font>
    <font>
      <sz val="8"/>
      <name val="Arial Cyr"/>
      <family val="0"/>
    </font>
    <font>
      <u val="single"/>
      <sz val="10"/>
      <color indexed="12"/>
      <name val="Arial Cyr"/>
      <family val="0"/>
    </font>
    <font>
      <u val="single"/>
      <sz val="10"/>
      <color indexed="3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color indexed="8"/>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39">
    <xf numFmtId="0" fontId="0" fillId="0" borderId="0" xfId="0" applyAlignment="1">
      <alignment/>
    </xf>
    <xf numFmtId="0" fontId="3" fillId="0" borderId="0" xfId="0" applyFont="1" applyAlignment="1">
      <alignment/>
    </xf>
    <xf numFmtId="0" fontId="1" fillId="0" borderId="0" xfId="0" applyFont="1" applyAlignment="1">
      <alignment wrapText="1"/>
    </xf>
    <xf numFmtId="0" fontId="6"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vertical="top"/>
    </xf>
    <xf numFmtId="0" fontId="7" fillId="0" borderId="10" xfId="0" applyFont="1" applyBorder="1" applyAlignment="1">
      <alignment vertical="top"/>
    </xf>
    <xf numFmtId="0" fontId="11" fillId="0" borderId="0" xfId="0" applyFont="1" applyAlignment="1">
      <alignment horizontal="center"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horizontal="center" vertical="top" wrapText="1"/>
    </xf>
    <xf numFmtId="0" fontId="6" fillId="0" borderId="14" xfId="0" applyFont="1" applyBorder="1" applyAlignment="1">
      <alignment horizontal="center" wrapText="1"/>
    </xf>
    <xf numFmtId="0" fontId="7" fillId="0" borderId="14" xfId="0" applyFont="1" applyBorder="1" applyAlignment="1">
      <alignment horizontal="center" wrapText="1"/>
    </xf>
    <xf numFmtId="0" fontId="7" fillId="0" borderId="12" xfId="0" applyFont="1" applyBorder="1" applyAlignment="1">
      <alignment horizontal="center" vertical="top" wrapText="1"/>
    </xf>
    <xf numFmtId="0" fontId="1" fillId="0" borderId="14" xfId="0" applyFont="1" applyBorder="1" applyAlignment="1">
      <alignment vertical="top" wrapText="1"/>
    </xf>
    <xf numFmtId="0" fontId="8" fillId="0" borderId="14" xfId="0" applyFont="1" applyBorder="1" applyAlignment="1">
      <alignment horizontal="center" wrapText="1"/>
    </xf>
    <xf numFmtId="0" fontId="7" fillId="0" borderId="14" xfId="0" applyFont="1" applyBorder="1" applyAlignment="1">
      <alignment horizontal="center"/>
    </xf>
    <xf numFmtId="0" fontId="10" fillId="0" borderId="14" xfId="0" applyFont="1" applyBorder="1" applyAlignment="1">
      <alignment horizontal="center" wrapText="1"/>
    </xf>
    <xf numFmtId="0" fontId="1" fillId="0" borderId="12" xfId="0" applyFont="1" applyBorder="1" applyAlignment="1">
      <alignment wrapText="1"/>
    </xf>
    <xf numFmtId="0" fontId="3" fillId="0" borderId="15" xfId="0" applyFont="1" applyBorder="1" applyAlignment="1">
      <alignment/>
    </xf>
    <xf numFmtId="0" fontId="1" fillId="0" borderId="16" xfId="0" applyFont="1" applyBorder="1" applyAlignment="1">
      <alignment wrapText="1"/>
    </xf>
    <xf numFmtId="0" fontId="3" fillId="0" borderId="17" xfId="0" applyFont="1" applyBorder="1" applyAlignment="1">
      <alignment/>
    </xf>
    <xf numFmtId="0" fontId="8" fillId="0" borderId="14" xfId="0" applyFont="1" applyBorder="1" applyAlignment="1">
      <alignment horizontal="center" vertical="top" wrapText="1"/>
    </xf>
    <xf numFmtId="0" fontId="8" fillId="0" borderId="14" xfId="0" applyFont="1" applyBorder="1" applyAlignment="1">
      <alignment vertical="top" wrapText="1"/>
    </xf>
    <xf numFmtId="0" fontId="8" fillId="0" borderId="14" xfId="0" applyFont="1" applyBorder="1" applyAlignment="1">
      <alignment horizontal="center"/>
    </xf>
    <xf numFmtId="0" fontId="7" fillId="0" borderId="13" xfId="0" applyFont="1" applyBorder="1" applyAlignment="1">
      <alignment horizontal="center" vertical="top" wrapText="1"/>
    </xf>
    <xf numFmtId="0" fontId="6" fillId="0" borderId="13" xfId="0" applyFont="1" applyBorder="1" applyAlignment="1">
      <alignment vertical="top" wrapText="1"/>
    </xf>
    <xf numFmtId="0" fontId="1" fillId="0" borderId="13" xfId="0" applyFont="1" applyBorder="1" applyAlignment="1">
      <alignment vertical="top" wrapText="1"/>
    </xf>
    <xf numFmtId="0" fontId="10" fillId="0" borderId="13" xfId="0" applyFont="1" applyBorder="1" applyAlignment="1">
      <alignment vertical="top" wrapText="1"/>
    </xf>
    <xf numFmtId="0" fontId="7" fillId="0" borderId="13" xfId="0" applyFont="1" applyBorder="1" applyAlignment="1">
      <alignment horizontal="justify" vertical="top" wrapText="1"/>
    </xf>
    <xf numFmtId="0" fontId="12" fillId="0" borderId="0" xfId="0" applyFont="1" applyAlignment="1">
      <alignment/>
    </xf>
    <xf numFmtId="0" fontId="6" fillId="0" borderId="14" xfId="0" applyFont="1" applyBorder="1" applyAlignment="1">
      <alignment horizontal="center"/>
    </xf>
    <xf numFmtId="49" fontId="8" fillId="0" borderId="13" xfId="0" applyNumberFormat="1" applyFont="1" applyBorder="1" applyAlignment="1">
      <alignment vertical="top"/>
    </xf>
    <xf numFmtId="0" fontId="6" fillId="0" borderId="13" xfId="0" applyFont="1" applyBorder="1" applyAlignment="1">
      <alignment vertical="top"/>
    </xf>
    <xf numFmtId="0" fontId="8" fillId="0" borderId="14" xfId="0" applyFont="1" applyBorder="1" applyAlignment="1">
      <alignment/>
    </xf>
    <xf numFmtId="0" fontId="7" fillId="0" borderId="14" xfId="0" applyFont="1" applyBorder="1" applyAlignment="1">
      <alignment/>
    </xf>
    <xf numFmtId="0" fontId="7" fillId="0" borderId="18" xfId="0" applyFont="1" applyBorder="1" applyAlignment="1">
      <alignment horizontal="center" wrapText="1"/>
    </xf>
    <xf numFmtId="169" fontId="1" fillId="0" borderId="14" xfId="0" applyNumberFormat="1" applyFont="1" applyBorder="1" applyAlignment="1">
      <alignment vertical="top" wrapText="1"/>
    </xf>
    <xf numFmtId="169" fontId="1" fillId="0" borderId="18" xfId="0" applyNumberFormat="1" applyFont="1" applyBorder="1" applyAlignment="1">
      <alignment vertical="top" wrapText="1"/>
    </xf>
    <xf numFmtId="0" fontId="1" fillId="0" borderId="19" xfId="0" applyFont="1" applyBorder="1" applyAlignment="1">
      <alignment vertical="top" wrapText="1"/>
    </xf>
    <xf numFmtId="0" fontId="1" fillId="0" borderId="0" xfId="0" applyFont="1" applyBorder="1" applyAlignment="1">
      <alignment vertical="top" wrapText="1"/>
    </xf>
    <xf numFmtId="0" fontId="1" fillId="0" borderId="14" xfId="0" applyFont="1" applyFill="1" applyBorder="1" applyAlignment="1">
      <alignment vertical="top" wrapText="1"/>
    </xf>
    <xf numFmtId="49" fontId="8" fillId="0" borderId="13" xfId="0" applyNumberFormat="1" applyFont="1" applyBorder="1" applyAlignment="1">
      <alignment vertical="top"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168" fontId="6" fillId="0" borderId="14" xfId="0" applyNumberFormat="1" applyFont="1" applyBorder="1" applyAlignment="1">
      <alignment horizontal="right" vertical="center" wrapText="1"/>
    </xf>
    <xf numFmtId="168" fontId="6" fillId="0" borderId="13" xfId="0" applyNumberFormat="1" applyFont="1" applyBorder="1" applyAlignment="1">
      <alignment horizontal="right" vertical="center" wrapText="1"/>
    </xf>
    <xf numFmtId="168" fontId="7" fillId="0" borderId="14" xfId="0" applyNumberFormat="1" applyFont="1" applyBorder="1" applyAlignment="1">
      <alignment horizontal="right" vertical="center" wrapText="1"/>
    </xf>
    <xf numFmtId="168" fontId="7" fillId="0" borderId="13" xfId="0" applyNumberFormat="1" applyFont="1" applyBorder="1" applyAlignment="1">
      <alignment horizontal="right" vertical="center" wrapText="1"/>
    </xf>
    <xf numFmtId="168" fontId="7" fillId="0" borderId="18" xfId="0" applyNumberFormat="1" applyFont="1" applyBorder="1" applyAlignment="1">
      <alignment horizontal="right" vertical="center" wrapText="1"/>
    </xf>
    <xf numFmtId="169" fontId="1" fillId="0" borderId="18" xfId="0" applyNumberFormat="1" applyFont="1" applyBorder="1" applyAlignment="1">
      <alignment horizontal="right" vertical="center" wrapText="1"/>
    </xf>
    <xf numFmtId="168" fontId="7" fillId="0" borderId="19" xfId="0" applyNumberFormat="1" applyFont="1" applyBorder="1" applyAlignment="1">
      <alignment horizontal="right" vertical="center" wrapText="1"/>
    </xf>
    <xf numFmtId="168" fontId="8" fillId="0" borderId="14" xfId="0" applyNumberFormat="1" applyFont="1" applyBorder="1" applyAlignment="1">
      <alignment horizontal="right" vertical="center" wrapText="1"/>
    </xf>
    <xf numFmtId="168" fontId="8" fillId="0" borderId="13" xfId="0" applyNumberFormat="1" applyFont="1" applyBorder="1" applyAlignment="1">
      <alignment horizontal="right" vertical="center" wrapText="1"/>
    </xf>
    <xf numFmtId="172" fontId="8" fillId="0" borderId="14" xfId="0" applyNumberFormat="1" applyFont="1" applyBorder="1" applyAlignment="1">
      <alignment horizontal="right" vertical="center" wrapText="1"/>
    </xf>
    <xf numFmtId="2" fontId="7" fillId="0" borderId="14" xfId="0" applyNumberFormat="1" applyFont="1" applyBorder="1" applyAlignment="1">
      <alignment horizontal="right" vertical="center" wrapText="1"/>
    </xf>
    <xf numFmtId="2" fontId="8" fillId="0" borderId="14" xfId="0" applyNumberFormat="1" applyFont="1" applyBorder="1" applyAlignment="1">
      <alignment horizontal="right" vertical="center" wrapText="1"/>
    </xf>
    <xf numFmtId="2" fontId="6" fillId="0" borderId="14" xfId="0" applyNumberFormat="1" applyFont="1" applyBorder="1" applyAlignment="1">
      <alignment horizontal="right" vertical="center" wrapText="1"/>
    </xf>
    <xf numFmtId="172" fontId="0" fillId="0" borderId="0" xfId="0" applyNumberFormat="1" applyAlignment="1">
      <alignment/>
    </xf>
    <xf numFmtId="0" fontId="0" fillId="0" borderId="0" xfId="0" applyFont="1" applyAlignment="1">
      <alignment/>
    </xf>
    <xf numFmtId="0" fontId="6" fillId="0" borderId="14" xfId="0" applyNumberFormat="1" applyFont="1" applyBorder="1" applyAlignment="1">
      <alignment horizontal="right" vertical="center" wrapText="1"/>
    </xf>
    <xf numFmtId="0" fontId="8" fillId="0" borderId="14" xfId="0" applyNumberFormat="1" applyFont="1" applyBorder="1" applyAlignment="1">
      <alignment horizontal="right" vertical="center" wrapText="1"/>
    </xf>
    <xf numFmtId="0" fontId="3" fillId="0" borderId="0" xfId="0" applyFont="1" applyAlignment="1">
      <alignment horizontal="center"/>
    </xf>
    <xf numFmtId="0" fontId="3" fillId="0" borderId="0" xfId="0" applyFont="1" applyAlignment="1">
      <alignment horizontal="center" vertical="center" wrapText="1"/>
    </xf>
    <xf numFmtId="0" fontId="8" fillId="0" borderId="13" xfId="0" applyFont="1" applyBorder="1" applyAlignment="1">
      <alignment vertical="top" wrapText="1"/>
    </xf>
    <xf numFmtId="0" fontId="0" fillId="0" borderId="0" xfId="0" applyFont="1" applyAlignment="1">
      <alignment/>
    </xf>
    <xf numFmtId="0" fontId="7" fillId="0" borderId="14" xfId="0" applyNumberFormat="1" applyFont="1" applyBorder="1" applyAlignment="1">
      <alignment horizontal="right" vertical="center" wrapText="1"/>
    </xf>
    <xf numFmtId="0" fontId="7" fillId="0" borderId="13" xfId="0" applyNumberFormat="1" applyFont="1" applyBorder="1" applyAlignment="1">
      <alignment horizontal="right" vertical="center" wrapText="1"/>
    </xf>
    <xf numFmtId="0" fontId="1" fillId="0" borderId="18" xfId="0" applyNumberFormat="1" applyFont="1" applyBorder="1" applyAlignment="1">
      <alignment horizontal="right" vertical="center" wrapText="1"/>
    </xf>
    <xf numFmtId="172" fontId="6" fillId="0" borderId="14" xfId="0" applyNumberFormat="1" applyFont="1" applyBorder="1" applyAlignment="1">
      <alignment horizontal="right" vertical="center" wrapText="1"/>
    </xf>
    <xf numFmtId="0" fontId="1" fillId="0" borderId="13" xfId="0" applyFont="1" applyBorder="1" applyAlignment="1">
      <alignment horizontal="justify" vertical="top" wrapText="1"/>
    </xf>
    <xf numFmtId="0" fontId="6" fillId="0" borderId="14" xfId="0" applyFont="1" applyBorder="1" applyAlignment="1">
      <alignment horizontal="center" vertical="top"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169" fontId="8" fillId="0" borderId="18" xfId="0" applyNumberFormat="1" applyFont="1" applyBorder="1" applyAlignment="1">
      <alignment vertical="top" wrapText="1"/>
    </xf>
    <xf numFmtId="169" fontId="8" fillId="0" borderId="14" xfId="0" applyNumberFormat="1" applyFont="1" applyBorder="1" applyAlignment="1">
      <alignment vertical="top" wrapText="1"/>
    </xf>
    <xf numFmtId="0" fontId="8" fillId="0" borderId="19" xfId="0" applyFont="1" applyBorder="1" applyAlignment="1">
      <alignment vertical="top" wrapText="1"/>
    </xf>
    <xf numFmtId="0" fontId="8" fillId="0" borderId="0" xfId="0" applyFont="1" applyBorder="1" applyAlignment="1">
      <alignment vertical="top" wrapText="1"/>
    </xf>
    <xf numFmtId="0" fontId="8" fillId="0" borderId="14" xfId="0" applyFont="1" applyFill="1" applyBorder="1" applyAlignment="1">
      <alignment vertical="top" wrapText="1"/>
    </xf>
    <xf numFmtId="0" fontId="8" fillId="0" borderId="13" xfId="0" applyFont="1" applyBorder="1" applyAlignment="1">
      <alignment horizontal="center" vertical="top" wrapText="1"/>
    </xf>
    <xf numFmtId="0" fontId="3" fillId="0" borderId="12" xfId="0" applyFont="1" applyBorder="1" applyAlignment="1">
      <alignment/>
    </xf>
    <xf numFmtId="0" fontId="3" fillId="0" borderId="16" xfId="0" applyFont="1" applyBorder="1" applyAlignment="1">
      <alignment/>
    </xf>
    <xf numFmtId="0" fontId="6" fillId="0" borderId="13" xfId="0" applyNumberFormat="1" applyFont="1" applyBorder="1" applyAlignment="1">
      <alignment horizontal="right" vertical="center" wrapText="1"/>
    </xf>
    <xf numFmtId="0" fontId="8" fillId="0" borderId="13" xfId="0" applyNumberFormat="1" applyFont="1" applyBorder="1" applyAlignment="1">
      <alignment horizontal="right" vertical="center" wrapText="1"/>
    </xf>
    <xf numFmtId="172" fontId="8" fillId="0" borderId="13" xfId="0" applyNumberFormat="1" applyFont="1" applyBorder="1" applyAlignment="1">
      <alignment horizontal="right" vertical="center" wrapText="1"/>
    </xf>
    <xf numFmtId="2" fontId="6" fillId="0" borderId="13" xfId="0" applyNumberFormat="1" applyFont="1" applyBorder="1" applyAlignment="1">
      <alignment horizontal="right" vertical="center" wrapText="1"/>
    </xf>
    <xf numFmtId="2" fontId="7" fillId="0" borderId="13" xfId="0" applyNumberFormat="1" applyFont="1" applyBorder="1" applyAlignment="1">
      <alignment horizontal="right" vertical="center" wrapText="1"/>
    </xf>
    <xf numFmtId="0" fontId="3" fillId="0" borderId="0" xfId="0" applyFont="1" applyAlignment="1">
      <alignment horizontal="center" wrapText="1"/>
    </xf>
    <xf numFmtId="0" fontId="3" fillId="0" borderId="0" xfId="0" applyFont="1" applyAlignment="1">
      <alignment/>
    </xf>
    <xf numFmtId="0" fontId="3"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wrapText="1"/>
    </xf>
    <xf numFmtId="0" fontId="2" fillId="0" borderId="0" xfId="0" applyFont="1" applyAlignment="1">
      <alignment horizontal="center" vertical="top" wrapText="1"/>
    </xf>
    <xf numFmtId="0" fontId="7" fillId="0" borderId="13" xfId="0" applyFont="1" applyBorder="1" applyAlignment="1">
      <alignment vertical="top" wrapText="1"/>
    </xf>
    <xf numFmtId="0" fontId="7" fillId="0" borderId="20" xfId="0" applyFont="1" applyBorder="1" applyAlignment="1">
      <alignment vertical="top" wrapText="1"/>
    </xf>
    <xf numFmtId="0" fontId="7" fillId="0" borderId="19" xfId="0" applyFont="1" applyBorder="1" applyAlignment="1">
      <alignment vertical="top" wrapText="1"/>
    </xf>
    <xf numFmtId="0" fontId="6" fillId="0" borderId="0" xfId="0" applyFont="1" applyBorder="1" applyAlignment="1">
      <alignment horizontal="center"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21" xfId="0" applyFont="1" applyBorder="1" applyAlignment="1">
      <alignment vertical="top" wrapText="1"/>
    </xf>
    <xf numFmtId="0" fontId="7" fillId="0" borderId="0" xfId="0" applyFont="1" applyBorder="1" applyAlignment="1">
      <alignment vertical="top" wrapText="1"/>
    </xf>
    <xf numFmtId="0" fontId="7" fillId="0" borderId="22" xfId="0" applyFont="1" applyBorder="1" applyAlignment="1">
      <alignment vertical="top" wrapText="1"/>
    </xf>
    <xf numFmtId="0" fontId="7" fillId="0" borderId="16" xfId="0" applyFont="1" applyBorder="1" applyAlignment="1">
      <alignment vertical="top" wrapText="1"/>
    </xf>
    <xf numFmtId="0" fontId="8" fillId="0" borderId="14" xfId="0" applyFont="1" applyBorder="1" applyAlignment="1">
      <alignment horizontal="center" vertical="top" wrapText="1"/>
    </xf>
    <xf numFmtId="0" fontId="7" fillId="0" borderId="23" xfId="0" applyFont="1" applyBorder="1" applyAlignment="1">
      <alignment vertical="top" wrapText="1"/>
    </xf>
    <xf numFmtId="0" fontId="7" fillId="0" borderId="12" xfId="0" applyFont="1" applyBorder="1" applyAlignment="1">
      <alignment horizontal="center" vertical="top" wrapText="1"/>
    </xf>
    <xf numFmtId="0" fontId="6" fillId="0" borderId="22" xfId="0" applyFont="1" applyBorder="1" applyAlignment="1">
      <alignment horizontal="center" vertical="top" wrapText="1"/>
    </xf>
    <xf numFmtId="0" fontId="6" fillId="0" borderId="16" xfId="0" applyFont="1" applyBorder="1" applyAlignment="1">
      <alignment horizontal="center"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7" fillId="0" borderId="15" xfId="0"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49" fontId="7" fillId="0" borderId="15" xfId="0" applyNumberFormat="1" applyFont="1" applyBorder="1" applyAlignment="1">
      <alignment vertical="top" wrapText="1"/>
    </xf>
    <xf numFmtId="49" fontId="7" fillId="0" borderId="21" xfId="0" applyNumberFormat="1" applyFont="1" applyBorder="1" applyAlignment="1">
      <alignment vertical="top" wrapText="1"/>
    </xf>
    <xf numFmtId="49" fontId="7" fillId="0" borderId="0" xfId="0" applyNumberFormat="1" applyFont="1" applyBorder="1" applyAlignment="1">
      <alignment vertical="top" wrapText="1"/>
    </xf>
    <xf numFmtId="49" fontId="7" fillId="0" borderId="23" xfId="0" applyNumberFormat="1" applyFont="1" applyBorder="1" applyAlignment="1">
      <alignment vertical="top" wrapText="1"/>
    </xf>
    <xf numFmtId="0" fontId="7" fillId="0" borderId="17" xfId="0" applyFont="1" applyBorder="1" applyAlignment="1">
      <alignment vertical="top" wrapText="1"/>
    </xf>
    <xf numFmtId="0" fontId="6" fillId="0" borderId="14" xfId="0" applyFont="1" applyBorder="1" applyAlignment="1">
      <alignment horizontal="center" vertical="top" wrapText="1"/>
    </xf>
    <xf numFmtId="0" fontId="7" fillId="0" borderId="14" xfId="0" applyFont="1" applyBorder="1" applyAlignment="1">
      <alignment horizontal="center" vertical="top" wrapText="1"/>
    </xf>
    <xf numFmtId="0" fontId="7" fillId="0" borderId="21" xfId="0" applyNumberFormat="1" applyFont="1" applyBorder="1" applyAlignment="1">
      <alignment vertical="top" wrapText="1"/>
    </xf>
    <xf numFmtId="0" fontId="7" fillId="0" borderId="0" xfId="0" applyNumberFormat="1" applyFont="1" applyBorder="1" applyAlignment="1">
      <alignment vertical="top" wrapText="1"/>
    </xf>
    <xf numFmtId="0" fontId="7" fillId="0" borderId="23" xfId="0" applyNumberFormat="1" applyFont="1" applyBorder="1" applyAlignment="1">
      <alignment vertical="top" wrapText="1"/>
    </xf>
    <xf numFmtId="49" fontId="7" fillId="0" borderId="22" xfId="0" applyNumberFormat="1" applyFont="1" applyBorder="1" applyAlignment="1">
      <alignment vertical="top" wrapText="1"/>
    </xf>
    <xf numFmtId="49" fontId="7" fillId="0" borderId="16" xfId="0" applyNumberFormat="1" applyFont="1" applyBorder="1" applyAlignment="1">
      <alignment vertical="top" wrapText="1"/>
    </xf>
    <xf numFmtId="49" fontId="7" fillId="0" borderId="17" xfId="0" applyNumberFormat="1" applyFont="1" applyBorder="1" applyAlignment="1">
      <alignment vertical="top" wrapText="1"/>
    </xf>
    <xf numFmtId="0" fontId="1" fillId="0" borderId="13" xfId="0" applyFont="1" applyBorder="1" applyAlignment="1">
      <alignment horizontal="center" wrapText="1"/>
    </xf>
    <xf numFmtId="0" fontId="1" fillId="0" borderId="19" xfId="0" applyFont="1" applyBorder="1" applyAlignment="1">
      <alignment horizontal="center" wrapText="1"/>
    </xf>
    <xf numFmtId="0" fontId="7" fillId="0" borderId="14" xfId="0" applyFont="1" applyBorder="1" applyAlignment="1">
      <alignment vertical="top" wrapText="1"/>
    </xf>
    <xf numFmtId="0" fontId="7" fillId="0" borderId="14" xfId="0" applyFont="1" applyBorder="1" applyAlignment="1">
      <alignment horizontal="center" wrapText="1"/>
    </xf>
    <xf numFmtId="0" fontId="6" fillId="0" borderId="14" xfId="0" applyFont="1" applyBorder="1" applyAlignment="1">
      <alignment vertical="top" wrapText="1"/>
    </xf>
    <xf numFmtId="0" fontId="6" fillId="0" borderId="14" xfId="0" applyFont="1" applyBorder="1" applyAlignment="1">
      <alignment horizontal="center" wrapText="1"/>
    </xf>
    <xf numFmtId="0" fontId="1" fillId="0" borderId="14" xfId="0" applyFont="1" applyBorder="1" applyAlignment="1">
      <alignment horizontal="center" vertical="top" wrapText="1"/>
    </xf>
    <xf numFmtId="0" fontId="7" fillId="0" borderId="0" xfId="0" applyFont="1" applyAlignment="1">
      <alignment vertical="top" wrapText="1"/>
    </xf>
    <xf numFmtId="0" fontId="7" fillId="0" borderId="26" xfId="0" applyFont="1" applyBorder="1" applyAlignment="1">
      <alignment vertical="top" wrapText="1"/>
    </xf>
    <xf numFmtId="0" fontId="7" fillId="0" borderId="10" xfId="0" applyFont="1" applyBorder="1" applyAlignment="1">
      <alignment vertical="top"/>
    </xf>
    <xf numFmtId="0" fontId="11" fillId="0" borderId="27"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07"/>
  <sheetViews>
    <sheetView zoomScalePageLayoutView="0" workbookViewId="0" topLeftCell="A172">
      <selection activeCell="E98" sqref="E98"/>
    </sheetView>
  </sheetViews>
  <sheetFormatPr defaultColWidth="9.00390625" defaultRowHeight="12.75"/>
  <cols>
    <col min="1" max="1" width="41.375" style="0" customWidth="1"/>
    <col min="2" max="2" width="6.125" style="0" customWidth="1"/>
    <col min="3" max="3" width="10.25390625" style="0" customWidth="1"/>
    <col min="5" max="6" width="10.375" style="0" customWidth="1"/>
    <col min="7" max="7" width="10.25390625" style="0" customWidth="1"/>
    <col min="8" max="8" width="13.75390625" style="0" bestFit="1" customWidth="1"/>
  </cols>
  <sheetData>
    <row r="1" spans="1:7" ht="12.75" customHeight="1">
      <c r="A1" s="90"/>
      <c r="B1" s="90"/>
      <c r="C1" s="90"/>
      <c r="D1" s="89" t="s">
        <v>0</v>
      </c>
      <c r="E1" s="89"/>
      <c r="F1" s="89"/>
      <c r="G1" s="89"/>
    </row>
    <row r="2" spans="1:7" ht="76.5" customHeight="1">
      <c r="A2" s="90"/>
      <c r="B2" s="90"/>
      <c r="C2" s="90"/>
      <c r="D2" s="89" t="s">
        <v>1</v>
      </c>
      <c r="E2" s="89"/>
      <c r="F2" s="89"/>
      <c r="G2" s="89"/>
    </row>
    <row r="3" spans="1:7" ht="12.75">
      <c r="A3" s="1"/>
      <c r="B3" s="1"/>
      <c r="C3" s="1"/>
      <c r="D3" s="1"/>
      <c r="E3" s="1"/>
      <c r="F3" s="1"/>
      <c r="G3" s="1"/>
    </row>
    <row r="4" spans="1:7" ht="12.75" customHeight="1">
      <c r="A4" s="64" t="s">
        <v>160</v>
      </c>
      <c r="B4" s="90"/>
      <c r="C4" s="90"/>
      <c r="D4" s="89" t="s">
        <v>2</v>
      </c>
      <c r="E4" s="89"/>
      <c r="F4" s="89"/>
      <c r="G4" s="89"/>
    </row>
    <row r="5" spans="1:7" ht="25.5" customHeight="1">
      <c r="A5" s="65" t="s">
        <v>3</v>
      </c>
      <c r="B5" s="90"/>
      <c r="C5" s="90"/>
      <c r="D5" s="91" t="s">
        <v>161</v>
      </c>
      <c r="E5" s="91"/>
      <c r="F5" s="91"/>
      <c r="G5" s="91"/>
    </row>
    <row r="6" spans="1:7" ht="12.75" customHeight="1">
      <c r="A6" s="64" t="s">
        <v>162</v>
      </c>
      <c r="B6" s="90"/>
      <c r="C6" s="90"/>
      <c r="D6" s="89" t="s">
        <v>163</v>
      </c>
      <c r="E6" s="89"/>
      <c r="F6" s="89"/>
      <c r="G6" s="89"/>
    </row>
    <row r="7" spans="1:7" ht="12.75" customHeight="1">
      <c r="A7" s="64" t="s">
        <v>4</v>
      </c>
      <c r="B7" s="90"/>
      <c r="C7" s="90"/>
      <c r="D7" s="89" t="s">
        <v>4</v>
      </c>
      <c r="E7" s="89"/>
      <c r="F7" s="89"/>
      <c r="G7" s="89"/>
    </row>
    <row r="8" spans="1:7" ht="12.75" customHeight="1">
      <c r="A8" s="64" t="s">
        <v>164</v>
      </c>
      <c r="B8" s="90"/>
      <c r="C8" s="90"/>
      <c r="D8" s="89" t="s">
        <v>5</v>
      </c>
      <c r="E8" s="89"/>
      <c r="F8" s="89"/>
      <c r="G8" s="89"/>
    </row>
    <row r="9" spans="1:7" ht="12.75">
      <c r="A9" s="1"/>
      <c r="B9" s="1"/>
      <c r="C9" s="1"/>
      <c r="D9" s="1"/>
      <c r="E9" s="1"/>
      <c r="F9" s="1"/>
      <c r="G9" s="1"/>
    </row>
    <row r="10" spans="1:7" ht="15.75" customHeight="1">
      <c r="A10" s="92" t="s">
        <v>6</v>
      </c>
      <c r="B10" s="92"/>
      <c r="C10" s="92"/>
      <c r="D10" s="92"/>
      <c r="E10" s="92"/>
      <c r="F10" s="93"/>
      <c r="G10" s="1"/>
    </row>
    <row r="11" spans="1:7" ht="15.75" customHeight="1">
      <c r="A11" s="92" t="s">
        <v>7</v>
      </c>
      <c r="B11" s="92"/>
      <c r="C11" s="92"/>
      <c r="D11" s="92"/>
      <c r="E11" s="92"/>
      <c r="F11" s="93"/>
      <c r="G11" s="1"/>
    </row>
    <row r="12" spans="1:7" ht="15.75" customHeight="1">
      <c r="A12" s="92" t="s">
        <v>155</v>
      </c>
      <c r="B12" s="92"/>
      <c r="C12" s="92"/>
      <c r="D12" s="92"/>
      <c r="E12" s="92"/>
      <c r="F12" s="93"/>
      <c r="G12" s="1"/>
    </row>
    <row r="13" spans="1:7" ht="31.5" customHeight="1">
      <c r="A13" s="92" t="s">
        <v>8</v>
      </c>
      <c r="B13" s="92"/>
      <c r="C13" s="92"/>
      <c r="D13" s="92"/>
      <c r="E13" s="92"/>
      <c r="F13" s="93"/>
      <c r="G13" s="1"/>
    </row>
    <row r="14" spans="1:7" ht="15.75" customHeight="1">
      <c r="A14" s="94" t="s">
        <v>9</v>
      </c>
      <c r="B14" s="94"/>
      <c r="C14" s="94"/>
      <c r="D14" s="94"/>
      <c r="E14" s="94"/>
      <c r="F14" s="93"/>
      <c r="G14" s="1"/>
    </row>
    <row r="15" spans="1:7" ht="15.75">
      <c r="A15" s="94"/>
      <c r="B15" s="94"/>
      <c r="C15" s="94"/>
      <c r="D15" s="94"/>
      <c r="E15" s="94"/>
      <c r="F15" s="93"/>
      <c r="G15" s="1"/>
    </row>
    <row r="16" spans="1:7" ht="15.75" customHeight="1">
      <c r="A16" s="92" t="s">
        <v>154</v>
      </c>
      <c r="B16" s="92"/>
      <c r="C16" s="92"/>
      <c r="D16" s="92"/>
      <c r="E16" s="92"/>
      <c r="F16" s="2"/>
      <c r="G16" s="1"/>
    </row>
    <row r="17" spans="1:7" ht="15">
      <c r="A17" s="3"/>
      <c r="B17" s="98"/>
      <c r="C17" s="98"/>
      <c r="D17" s="3"/>
      <c r="E17" s="4"/>
      <c r="F17" s="2"/>
      <c r="G17" s="1"/>
    </row>
    <row r="18" spans="1:7" ht="12.75">
      <c r="A18" s="99" t="s">
        <v>144</v>
      </c>
      <c r="B18" s="100"/>
      <c r="C18" s="100"/>
      <c r="D18" s="100"/>
      <c r="E18" s="100"/>
      <c r="F18" s="105" t="s">
        <v>10</v>
      </c>
      <c r="G18" s="105"/>
    </row>
    <row r="19" spans="1:7" ht="24">
      <c r="A19" s="101"/>
      <c r="B19" s="102"/>
      <c r="C19" s="102"/>
      <c r="D19" s="102"/>
      <c r="E19" s="102"/>
      <c r="F19" s="25" t="s">
        <v>11</v>
      </c>
      <c r="G19" s="24"/>
    </row>
    <row r="20" spans="1:7" ht="12.75">
      <c r="A20" s="101"/>
      <c r="B20" s="102"/>
      <c r="C20" s="102"/>
      <c r="D20" s="102"/>
      <c r="E20" s="102"/>
      <c r="F20" s="25" t="s">
        <v>12</v>
      </c>
      <c r="G20" s="24">
        <v>1938412</v>
      </c>
    </row>
    <row r="21" spans="1:7" ht="12.75">
      <c r="A21" s="103"/>
      <c r="B21" s="104"/>
      <c r="C21" s="104"/>
      <c r="D21" s="104"/>
      <c r="E21" s="104"/>
      <c r="F21" s="24"/>
      <c r="G21" s="24"/>
    </row>
    <row r="22" spans="1:7" ht="15">
      <c r="A22" s="95" t="s">
        <v>13</v>
      </c>
      <c r="B22" s="96"/>
      <c r="C22" s="96"/>
      <c r="D22" s="96"/>
      <c r="E22" s="96"/>
      <c r="F22" s="24">
        <v>5837004708</v>
      </c>
      <c r="G22" s="24">
        <v>583701001</v>
      </c>
    </row>
    <row r="23" spans="1:7" ht="15">
      <c r="A23" s="95" t="s">
        <v>14</v>
      </c>
      <c r="B23" s="96"/>
      <c r="C23" s="96"/>
      <c r="D23" s="96"/>
      <c r="E23" s="96"/>
      <c r="F23" s="25" t="s">
        <v>15</v>
      </c>
      <c r="G23" s="24">
        <v>384</v>
      </c>
    </row>
    <row r="24" spans="1:7" ht="31.5" customHeight="1">
      <c r="A24" s="95" t="s">
        <v>16</v>
      </c>
      <c r="B24" s="96"/>
      <c r="C24" s="96"/>
      <c r="D24" s="96"/>
      <c r="E24" s="96"/>
      <c r="F24" s="96"/>
      <c r="G24" s="97"/>
    </row>
    <row r="25" spans="1:7" ht="31.5" customHeight="1">
      <c r="A25" s="95" t="s">
        <v>17</v>
      </c>
      <c r="B25" s="96"/>
      <c r="C25" s="96"/>
      <c r="D25" s="96"/>
      <c r="E25" s="96"/>
      <c r="F25" s="96"/>
      <c r="G25" s="97"/>
    </row>
    <row r="26" spans="1:7" ht="15">
      <c r="A26" s="9"/>
      <c r="B26" s="107"/>
      <c r="C26" s="107"/>
      <c r="D26" s="15"/>
      <c r="E26" s="10"/>
      <c r="F26" s="20"/>
      <c r="G26" s="21"/>
    </row>
    <row r="27" spans="1:7" ht="14.25">
      <c r="A27" s="108" t="s">
        <v>18</v>
      </c>
      <c r="B27" s="109"/>
      <c r="C27" s="109"/>
      <c r="D27" s="109"/>
      <c r="E27" s="109"/>
      <c r="F27" s="22"/>
      <c r="G27" s="23"/>
    </row>
    <row r="28" spans="1:7" ht="16.5" customHeight="1">
      <c r="A28" s="110" t="s">
        <v>19</v>
      </c>
      <c r="B28" s="102"/>
      <c r="C28" s="102"/>
      <c r="D28" s="102"/>
      <c r="E28" s="102"/>
      <c r="F28" s="102"/>
      <c r="G28" s="111"/>
    </row>
    <row r="29" spans="1:7" ht="12.75">
      <c r="A29" s="110"/>
      <c r="B29" s="102"/>
      <c r="C29" s="102"/>
      <c r="D29" s="102"/>
      <c r="E29" s="102"/>
      <c r="F29" s="102"/>
      <c r="G29" s="111"/>
    </row>
    <row r="30" spans="1:7" ht="15" customHeight="1">
      <c r="A30" s="99" t="s">
        <v>20</v>
      </c>
      <c r="B30" s="100"/>
      <c r="C30" s="100"/>
      <c r="D30" s="100"/>
      <c r="E30" s="100"/>
      <c r="F30" s="100"/>
      <c r="G30" s="112"/>
    </row>
    <row r="31" spans="1:7" ht="15" customHeight="1">
      <c r="A31" s="101" t="s">
        <v>21</v>
      </c>
      <c r="B31" s="102"/>
      <c r="C31" s="102"/>
      <c r="D31" s="102"/>
      <c r="E31" s="102"/>
      <c r="F31" s="102"/>
      <c r="G31" s="106"/>
    </row>
    <row r="32" spans="1:7" ht="15" customHeight="1">
      <c r="A32" s="101" t="s">
        <v>22</v>
      </c>
      <c r="B32" s="102"/>
      <c r="C32" s="102"/>
      <c r="D32" s="102"/>
      <c r="E32" s="102"/>
      <c r="F32" s="102"/>
      <c r="G32" s="106"/>
    </row>
    <row r="33" spans="1:7" ht="15" customHeight="1">
      <c r="A33" s="101" t="s">
        <v>23</v>
      </c>
      <c r="B33" s="102"/>
      <c r="C33" s="102"/>
      <c r="D33" s="102"/>
      <c r="E33" s="102"/>
      <c r="F33" s="102"/>
      <c r="G33" s="106"/>
    </row>
    <row r="34" spans="1:7" ht="15" customHeight="1">
      <c r="A34" s="101" t="s">
        <v>24</v>
      </c>
      <c r="B34" s="102"/>
      <c r="C34" s="102"/>
      <c r="D34" s="102"/>
      <c r="E34" s="102"/>
      <c r="F34" s="102"/>
      <c r="G34" s="106"/>
    </row>
    <row r="35" spans="1:7" ht="15" customHeight="1">
      <c r="A35" s="101" t="s">
        <v>25</v>
      </c>
      <c r="B35" s="102"/>
      <c r="C35" s="102"/>
      <c r="D35" s="102"/>
      <c r="E35" s="102"/>
      <c r="F35" s="102"/>
      <c r="G35" s="106"/>
    </row>
    <row r="36" spans="1:7" ht="15" customHeight="1">
      <c r="A36" s="101" t="s">
        <v>26</v>
      </c>
      <c r="B36" s="102"/>
      <c r="C36" s="102"/>
      <c r="D36" s="102"/>
      <c r="E36" s="102"/>
      <c r="F36" s="102"/>
      <c r="G36" s="106"/>
    </row>
    <row r="37" spans="1:7" ht="15" customHeight="1">
      <c r="A37" s="101" t="s">
        <v>27</v>
      </c>
      <c r="B37" s="102"/>
      <c r="C37" s="102"/>
      <c r="D37" s="102"/>
      <c r="E37" s="102"/>
      <c r="F37" s="102"/>
      <c r="G37" s="106"/>
    </row>
    <row r="38" spans="1:7" ht="15" customHeight="1">
      <c r="A38" s="101" t="s">
        <v>28</v>
      </c>
      <c r="B38" s="102"/>
      <c r="C38" s="102"/>
      <c r="D38" s="102"/>
      <c r="E38" s="102"/>
      <c r="F38" s="102"/>
      <c r="G38" s="106"/>
    </row>
    <row r="39" spans="1:7" ht="45" customHeight="1">
      <c r="A39" s="101" t="s">
        <v>148</v>
      </c>
      <c r="B39" s="102"/>
      <c r="C39" s="102"/>
      <c r="D39" s="102"/>
      <c r="E39" s="102"/>
      <c r="F39" s="102"/>
      <c r="G39" s="106"/>
    </row>
    <row r="40" spans="1:7" ht="45" customHeight="1">
      <c r="A40" s="101" t="s">
        <v>149</v>
      </c>
      <c r="B40" s="102"/>
      <c r="C40" s="102"/>
      <c r="D40" s="102"/>
      <c r="E40" s="102"/>
      <c r="F40" s="102"/>
      <c r="G40" s="106"/>
    </row>
    <row r="41" spans="1:7" ht="47.25" customHeight="1">
      <c r="A41" s="101" t="s">
        <v>150</v>
      </c>
      <c r="B41" s="102"/>
      <c r="C41" s="102"/>
      <c r="D41" s="102"/>
      <c r="E41" s="102"/>
      <c r="F41" s="102"/>
      <c r="G41" s="106"/>
    </row>
    <row r="42" spans="1:7" ht="60" customHeight="1">
      <c r="A42" s="101" t="s">
        <v>151</v>
      </c>
      <c r="B42" s="102"/>
      <c r="C42" s="102"/>
      <c r="D42" s="102"/>
      <c r="E42" s="102"/>
      <c r="F42" s="102"/>
      <c r="G42" s="106"/>
    </row>
    <row r="43" spans="1:7" ht="30" customHeight="1">
      <c r="A43" s="101" t="s">
        <v>29</v>
      </c>
      <c r="B43" s="102"/>
      <c r="C43" s="102"/>
      <c r="D43" s="102"/>
      <c r="E43" s="102"/>
      <c r="F43" s="102"/>
      <c r="G43" s="106"/>
    </row>
    <row r="44" spans="1:7" ht="15" customHeight="1">
      <c r="A44" s="101" t="s">
        <v>30</v>
      </c>
      <c r="B44" s="102"/>
      <c r="C44" s="102"/>
      <c r="D44" s="102"/>
      <c r="E44" s="102"/>
      <c r="F44" s="102"/>
      <c r="G44" s="106"/>
    </row>
    <row r="45" spans="1:7" ht="15" customHeight="1">
      <c r="A45" s="101" t="s">
        <v>31</v>
      </c>
      <c r="B45" s="102"/>
      <c r="C45" s="102"/>
      <c r="D45" s="102"/>
      <c r="E45" s="102"/>
      <c r="F45" s="102"/>
      <c r="G45" s="106"/>
    </row>
    <row r="46" spans="1:7" ht="15" customHeight="1">
      <c r="A46" s="101" t="s">
        <v>32</v>
      </c>
      <c r="B46" s="102"/>
      <c r="C46" s="102"/>
      <c r="D46" s="102"/>
      <c r="E46" s="102"/>
      <c r="F46" s="102"/>
      <c r="G46" s="106"/>
    </row>
    <row r="47" spans="1:7" ht="30" customHeight="1">
      <c r="A47" s="101" t="s">
        <v>33</v>
      </c>
      <c r="B47" s="102"/>
      <c r="C47" s="102"/>
      <c r="D47" s="102"/>
      <c r="E47" s="102"/>
      <c r="F47" s="102"/>
      <c r="G47" s="106"/>
    </row>
    <row r="48" spans="1:7" ht="15" customHeight="1">
      <c r="A48" s="101" t="s">
        <v>34</v>
      </c>
      <c r="B48" s="102"/>
      <c r="C48" s="102"/>
      <c r="D48" s="102"/>
      <c r="E48" s="102"/>
      <c r="F48" s="102"/>
      <c r="G48" s="106"/>
    </row>
    <row r="49" spans="1:7" ht="45.75" customHeight="1">
      <c r="A49" s="103" t="s">
        <v>152</v>
      </c>
      <c r="B49" s="104"/>
      <c r="C49" s="104"/>
      <c r="D49" s="104"/>
      <c r="E49" s="104"/>
      <c r="F49" s="104"/>
      <c r="G49" s="119"/>
    </row>
    <row r="50" spans="1:7" ht="15">
      <c r="A50" s="95" t="s">
        <v>35</v>
      </c>
      <c r="B50" s="96"/>
      <c r="C50" s="96"/>
      <c r="D50" s="96"/>
      <c r="E50" s="96"/>
      <c r="F50" s="96"/>
      <c r="G50" s="97"/>
    </row>
    <row r="51" spans="1:7" ht="45" customHeight="1">
      <c r="A51" s="113" t="s">
        <v>36</v>
      </c>
      <c r="B51" s="114"/>
      <c r="C51" s="114"/>
      <c r="D51" s="114"/>
      <c r="E51" s="114"/>
      <c r="F51" s="114"/>
      <c r="G51" s="115"/>
    </row>
    <row r="52" spans="1:7" ht="15" customHeight="1">
      <c r="A52" s="116" t="s">
        <v>37</v>
      </c>
      <c r="B52" s="117"/>
      <c r="C52" s="117"/>
      <c r="D52" s="117"/>
      <c r="E52" s="117"/>
      <c r="F52" s="117"/>
      <c r="G52" s="118"/>
    </row>
    <row r="53" spans="1:7" ht="15" customHeight="1">
      <c r="A53" s="116" t="s">
        <v>38</v>
      </c>
      <c r="B53" s="117"/>
      <c r="C53" s="117"/>
      <c r="D53" s="117"/>
      <c r="E53" s="117"/>
      <c r="F53" s="117"/>
      <c r="G53" s="118"/>
    </row>
    <row r="54" spans="1:7" ht="15" customHeight="1">
      <c r="A54" s="116" t="s">
        <v>39</v>
      </c>
      <c r="B54" s="117"/>
      <c r="C54" s="117"/>
      <c r="D54" s="117"/>
      <c r="E54" s="117"/>
      <c r="F54" s="117"/>
      <c r="G54" s="118"/>
    </row>
    <row r="55" spans="1:7" ht="47.25" customHeight="1">
      <c r="A55" s="122" t="s">
        <v>153</v>
      </c>
      <c r="B55" s="123"/>
      <c r="C55" s="123"/>
      <c r="D55" s="123"/>
      <c r="E55" s="123"/>
      <c r="F55" s="123"/>
      <c r="G55" s="124"/>
    </row>
    <row r="56" spans="1:7" ht="15" customHeight="1">
      <c r="A56" s="116" t="s">
        <v>143</v>
      </c>
      <c r="B56" s="117"/>
      <c r="C56" s="117"/>
      <c r="D56" s="117"/>
      <c r="E56" s="117"/>
      <c r="F56" s="117"/>
      <c r="G56" s="118"/>
    </row>
    <row r="57" spans="1:7" ht="29.25" customHeight="1">
      <c r="A57" s="125" t="s">
        <v>142</v>
      </c>
      <c r="B57" s="126"/>
      <c r="C57" s="126"/>
      <c r="D57" s="126"/>
      <c r="E57" s="126"/>
      <c r="F57" s="126"/>
      <c r="G57" s="127"/>
    </row>
    <row r="58" spans="1:7" ht="14.25">
      <c r="A58" s="120" t="s">
        <v>40</v>
      </c>
      <c r="B58" s="120"/>
      <c r="C58" s="120"/>
      <c r="D58" s="120"/>
      <c r="E58" s="120"/>
      <c r="F58" s="128"/>
      <c r="G58" s="129"/>
    </row>
    <row r="59" spans="1:7" ht="15">
      <c r="A59" s="121" t="s">
        <v>41</v>
      </c>
      <c r="B59" s="121"/>
      <c r="C59" s="121"/>
      <c r="D59" s="121"/>
      <c r="E59" s="121"/>
      <c r="F59" s="121" t="s">
        <v>42</v>
      </c>
      <c r="G59" s="121"/>
    </row>
    <row r="60" spans="1:7" ht="15" customHeight="1">
      <c r="A60" s="132" t="s">
        <v>43</v>
      </c>
      <c r="B60" s="132"/>
      <c r="C60" s="132"/>
      <c r="D60" s="132"/>
      <c r="E60" s="132"/>
      <c r="F60" s="133">
        <v>189208.68</v>
      </c>
      <c r="G60" s="133"/>
    </row>
    <row r="61" spans="1:7" ht="15">
      <c r="A61" s="130" t="s">
        <v>44</v>
      </c>
      <c r="B61" s="130"/>
      <c r="C61" s="130"/>
      <c r="D61" s="130"/>
      <c r="E61" s="130"/>
      <c r="F61" s="131"/>
      <c r="G61" s="131"/>
    </row>
    <row r="62" spans="1:7" ht="30" customHeight="1">
      <c r="A62" s="130" t="s">
        <v>45</v>
      </c>
      <c r="B62" s="130"/>
      <c r="C62" s="130"/>
      <c r="D62" s="130"/>
      <c r="E62" s="130"/>
      <c r="F62" s="131">
        <v>73672.71</v>
      </c>
      <c r="G62" s="131"/>
    </row>
    <row r="63" spans="1:7" ht="15">
      <c r="A63" s="130" t="s">
        <v>46</v>
      </c>
      <c r="B63" s="130"/>
      <c r="C63" s="130"/>
      <c r="D63" s="130"/>
      <c r="E63" s="130"/>
      <c r="F63" s="131"/>
      <c r="G63" s="131"/>
    </row>
    <row r="64" spans="1:7" ht="30" customHeight="1">
      <c r="A64" s="130" t="s">
        <v>47</v>
      </c>
      <c r="B64" s="130"/>
      <c r="C64" s="130"/>
      <c r="D64" s="130"/>
      <c r="E64" s="130"/>
      <c r="F64" s="131">
        <v>73672.71</v>
      </c>
      <c r="G64" s="131"/>
    </row>
    <row r="65" spans="1:7" ht="45" customHeight="1">
      <c r="A65" s="130" t="s">
        <v>48</v>
      </c>
      <c r="B65" s="130"/>
      <c r="C65" s="130"/>
      <c r="D65" s="130"/>
      <c r="E65" s="130"/>
      <c r="F65" s="131"/>
      <c r="G65" s="131"/>
    </row>
    <row r="66" spans="1:7" ht="45" customHeight="1">
      <c r="A66" s="130" t="s">
        <v>50</v>
      </c>
      <c r="B66" s="130"/>
      <c r="C66" s="130"/>
      <c r="D66" s="130"/>
      <c r="E66" s="130"/>
      <c r="F66" s="131"/>
      <c r="G66" s="131"/>
    </row>
    <row r="67" spans="1:7" ht="15">
      <c r="A67" s="130" t="s">
        <v>51</v>
      </c>
      <c r="B67" s="130"/>
      <c r="C67" s="130"/>
      <c r="D67" s="130"/>
      <c r="E67" s="130"/>
      <c r="F67" s="131">
        <v>30316.36</v>
      </c>
      <c r="G67" s="131"/>
    </row>
    <row r="68" spans="1:7" ht="30" customHeight="1">
      <c r="A68" s="130" t="s">
        <v>52</v>
      </c>
      <c r="B68" s="130"/>
      <c r="C68" s="130"/>
      <c r="D68" s="130"/>
      <c r="E68" s="130"/>
      <c r="F68" s="131">
        <v>115535.97</v>
      </c>
      <c r="G68" s="131"/>
    </row>
    <row r="69" spans="1:7" ht="15">
      <c r="A69" s="130" t="s">
        <v>46</v>
      </c>
      <c r="B69" s="130"/>
      <c r="C69" s="130"/>
      <c r="D69" s="130"/>
      <c r="E69" s="130"/>
      <c r="F69" s="131"/>
      <c r="G69" s="131"/>
    </row>
    <row r="70" spans="1:7" ht="15">
      <c r="A70" s="130" t="s">
        <v>53</v>
      </c>
      <c r="B70" s="130"/>
      <c r="C70" s="130"/>
      <c r="D70" s="130"/>
      <c r="E70" s="130"/>
      <c r="F70" s="131">
        <v>111200.27</v>
      </c>
      <c r="G70" s="131"/>
    </row>
    <row r="71" spans="1:7" ht="15">
      <c r="A71" s="130" t="s">
        <v>54</v>
      </c>
      <c r="B71" s="130"/>
      <c r="C71" s="130"/>
      <c r="D71" s="130"/>
      <c r="E71" s="130"/>
      <c r="F71" s="131">
        <v>61266.63</v>
      </c>
      <c r="G71" s="131"/>
    </row>
    <row r="72" spans="1:7" ht="15">
      <c r="A72" s="132" t="s">
        <v>55</v>
      </c>
      <c r="B72" s="132"/>
      <c r="C72" s="132"/>
      <c r="D72" s="132"/>
      <c r="E72" s="132"/>
      <c r="F72" s="131" t="s">
        <v>49</v>
      </c>
      <c r="G72" s="131"/>
    </row>
    <row r="73" spans="1:7" ht="15">
      <c r="A73" s="130" t="s">
        <v>44</v>
      </c>
      <c r="B73" s="130"/>
      <c r="C73" s="130"/>
      <c r="D73" s="130"/>
      <c r="E73" s="130"/>
      <c r="F73" s="131"/>
      <c r="G73" s="131"/>
    </row>
    <row r="74" spans="1:7" ht="30" customHeight="1">
      <c r="A74" s="130" t="s">
        <v>56</v>
      </c>
      <c r="B74" s="130"/>
      <c r="C74" s="130"/>
      <c r="D74" s="130"/>
      <c r="E74" s="130"/>
      <c r="F74" s="131" t="s">
        <v>49</v>
      </c>
      <c r="G74" s="131"/>
    </row>
    <row r="75" spans="1:7" ht="30" customHeight="1">
      <c r="A75" s="130" t="s">
        <v>57</v>
      </c>
      <c r="B75" s="130"/>
      <c r="C75" s="130"/>
      <c r="D75" s="130"/>
      <c r="E75" s="130"/>
      <c r="F75" s="131" t="s">
        <v>49</v>
      </c>
      <c r="G75" s="131"/>
    </row>
    <row r="76" spans="1:7" ht="30" customHeight="1">
      <c r="A76" s="130" t="s">
        <v>58</v>
      </c>
      <c r="B76" s="130"/>
      <c r="C76" s="130"/>
      <c r="D76" s="130"/>
      <c r="E76" s="130"/>
      <c r="F76" s="131" t="s">
        <v>49</v>
      </c>
      <c r="G76" s="131"/>
    </row>
    <row r="77" spans="1:7" ht="15">
      <c r="A77" s="132" t="s">
        <v>59</v>
      </c>
      <c r="B77" s="132"/>
      <c r="C77" s="132"/>
      <c r="D77" s="132"/>
      <c r="E77" s="132"/>
      <c r="F77" s="131" t="s">
        <v>49</v>
      </c>
      <c r="G77" s="131"/>
    </row>
    <row r="78" spans="1:7" ht="15">
      <c r="A78" s="130" t="s">
        <v>44</v>
      </c>
      <c r="B78" s="130"/>
      <c r="C78" s="130"/>
      <c r="D78" s="130"/>
      <c r="E78" s="130"/>
      <c r="F78" s="131"/>
      <c r="G78" s="131"/>
    </row>
    <row r="79" spans="1:7" ht="15">
      <c r="A79" s="130" t="s">
        <v>60</v>
      </c>
      <c r="B79" s="130"/>
      <c r="C79" s="130"/>
      <c r="D79" s="130"/>
      <c r="E79" s="130"/>
      <c r="F79" s="131" t="s">
        <v>49</v>
      </c>
      <c r="G79" s="131"/>
    </row>
    <row r="80" spans="1:7" ht="30" customHeight="1">
      <c r="A80" s="130" t="s">
        <v>61</v>
      </c>
      <c r="B80" s="130"/>
      <c r="C80" s="130"/>
      <c r="D80" s="130"/>
      <c r="E80" s="130"/>
      <c r="F80" s="131" t="s">
        <v>49</v>
      </c>
      <c r="G80" s="131"/>
    </row>
    <row r="81" spans="1:7" ht="45" customHeight="1">
      <c r="A81" s="130" t="s">
        <v>62</v>
      </c>
      <c r="B81" s="130"/>
      <c r="C81" s="130"/>
      <c r="D81" s="130"/>
      <c r="E81" s="130"/>
      <c r="F81" s="131" t="s">
        <v>49</v>
      </c>
      <c r="G81" s="131"/>
    </row>
    <row r="82" spans="1:7" ht="12.75">
      <c r="A82" s="120" t="s">
        <v>63</v>
      </c>
      <c r="B82" s="120"/>
      <c r="C82" s="120"/>
      <c r="D82" s="120"/>
      <c r="E82" s="120"/>
      <c r="F82" s="120"/>
      <c r="G82" s="120"/>
    </row>
    <row r="83" spans="1:7" ht="12.75">
      <c r="A83" s="120"/>
      <c r="B83" s="120"/>
      <c r="C83" s="120"/>
      <c r="D83" s="120"/>
      <c r="E83" s="120"/>
      <c r="F83" s="120"/>
      <c r="G83" s="120"/>
    </row>
    <row r="84" spans="1:7" ht="12.75">
      <c r="A84" s="120"/>
      <c r="B84" s="120"/>
      <c r="C84" s="120"/>
      <c r="D84" s="120"/>
      <c r="E84" s="120"/>
      <c r="F84" s="120"/>
      <c r="G84" s="120"/>
    </row>
    <row r="85" spans="1:7" ht="28.5" customHeight="1">
      <c r="A85" s="132" t="s">
        <v>64</v>
      </c>
      <c r="B85" s="132"/>
      <c r="C85" s="134" t="s">
        <v>165</v>
      </c>
      <c r="D85" s="134"/>
      <c r="E85" s="134"/>
      <c r="F85" s="134"/>
      <c r="G85" s="134"/>
    </row>
    <row r="86" spans="1:7" ht="40.5" customHeight="1">
      <c r="A86" s="132" t="s">
        <v>65</v>
      </c>
      <c r="B86" s="132"/>
      <c r="C86" s="134" t="s">
        <v>158</v>
      </c>
      <c r="D86" s="134"/>
      <c r="E86" s="134"/>
      <c r="F86" s="134"/>
      <c r="G86" s="134"/>
    </row>
    <row r="87" spans="1:7" ht="28.5" customHeight="1">
      <c r="A87" s="132" t="s">
        <v>66</v>
      </c>
      <c r="B87" s="132"/>
      <c r="C87" s="134" t="s">
        <v>67</v>
      </c>
      <c r="D87" s="134"/>
      <c r="E87" s="134"/>
      <c r="F87" s="134"/>
      <c r="G87" s="134"/>
    </row>
    <row r="88" spans="1:7" ht="12.75">
      <c r="A88" s="121" t="s">
        <v>41</v>
      </c>
      <c r="B88" s="134" t="s">
        <v>68</v>
      </c>
      <c r="C88" s="134" t="s">
        <v>69</v>
      </c>
      <c r="D88" s="134" t="s">
        <v>70</v>
      </c>
      <c r="E88" s="134"/>
      <c r="F88" s="134"/>
      <c r="G88" s="134"/>
    </row>
    <row r="89" spans="1:7" ht="15">
      <c r="A89" s="121"/>
      <c r="B89" s="134"/>
      <c r="C89" s="134"/>
      <c r="D89" s="12" t="s">
        <v>71</v>
      </c>
      <c r="E89" s="27" t="s">
        <v>72</v>
      </c>
      <c r="F89" s="12" t="s">
        <v>73</v>
      </c>
      <c r="G89" s="16" t="s">
        <v>74</v>
      </c>
    </row>
    <row r="90" spans="1:7" ht="30.75" customHeight="1">
      <c r="A90" s="11" t="s">
        <v>75</v>
      </c>
      <c r="B90" s="12" t="s">
        <v>76</v>
      </c>
      <c r="C90" s="45" t="s">
        <v>49</v>
      </c>
      <c r="D90" s="45" t="s">
        <v>49</v>
      </c>
      <c r="E90" s="46" t="s">
        <v>49</v>
      </c>
      <c r="F90" s="45" t="s">
        <v>49</v>
      </c>
      <c r="G90" s="45" t="s">
        <v>49</v>
      </c>
    </row>
    <row r="91" spans="1:7" s="32" customFormat="1" ht="15" customHeight="1">
      <c r="A91" s="28" t="s">
        <v>139</v>
      </c>
      <c r="B91" s="13" t="s">
        <v>76</v>
      </c>
      <c r="C91" s="47">
        <f>SUM(D91:G91)</f>
        <v>283321.2</v>
      </c>
      <c r="D91" s="47">
        <f>D93+D100+D109+D115</f>
        <v>61016.8</v>
      </c>
      <c r="E91" s="47">
        <f>E93+E100+E109+E115</f>
        <v>83749.09999999999</v>
      </c>
      <c r="F91" s="47">
        <f>F93+F100+F109+F115</f>
        <v>73689.3</v>
      </c>
      <c r="G91" s="47">
        <f>G93+G100+G109+G115</f>
        <v>64865.99999999999</v>
      </c>
    </row>
    <row r="92" spans="1:7" ht="15" customHeight="1">
      <c r="A92" s="11" t="s">
        <v>77</v>
      </c>
      <c r="B92" s="14" t="s">
        <v>76</v>
      </c>
      <c r="C92" s="49"/>
      <c r="D92" s="49"/>
      <c r="E92" s="50"/>
      <c r="F92" s="49"/>
      <c r="G92" s="49"/>
    </row>
    <row r="93" spans="1:7" s="32" customFormat="1" ht="29.25" customHeight="1">
      <c r="A93" s="28" t="s">
        <v>125</v>
      </c>
      <c r="B93" s="13" t="s">
        <v>76</v>
      </c>
      <c r="C93" s="47">
        <f>SUM(D93:G93)</f>
        <v>244800.8</v>
      </c>
      <c r="D93" s="47">
        <f>SUM(D95:D98)</f>
        <v>48753</v>
      </c>
      <c r="E93" s="47">
        <f>SUM(E95:E98)</f>
        <v>65598.2</v>
      </c>
      <c r="F93" s="47">
        <f>SUM(F95:F98)</f>
        <v>65898.8</v>
      </c>
      <c r="G93" s="47">
        <f>SUM(G95:G98)</f>
        <v>64550.799999999996</v>
      </c>
    </row>
    <row r="94" spans="1:7" s="61" customFormat="1" ht="17.25" customHeight="1">
      <c r="A94" s="9" t="s">
        <v>77</v>
      </c>
      <c r="B94" s="38"/>
      <c r="C94" s="51"/>
      <c r="D94" s="49"/>
      <c r="E94" s="50"/>
      <c r="F94" s="49"/>
      <c r="G94" s="49"/>
    </row>
    <row r="95" spans="1:7" s="61" customFormat="1" ht="80.25" customHeight="1">
      <c r="A95" s="40" t="s">
        <v>172</v>
      </c>
      <c r="B95" s="40"/>
      <c r="C95" s="52">
        <f>SUM(D95:G95)</f>
        <v>28158.1</v>
      </c>
      <c r="D95" s="53">
        <v>5439.7</v>
      </c>
      <c r="E95" s="50">
        <v>7737.6</v>
      </c>
      <c r="F95" s="49">
        <v>7207.4</v>
      </c>
      <c r="G95" s="49">
        <v>7773.4</v>
      </c>
    </row>
    <row r="96" spans="1:7" s="61" customFormat="1" ht="76.5" customHeight="1">
      <c r="A96" s="40" t="s">
        <v>173</v>
      </c>
      <c r="B96" s="40"/>
      <c r="C96" s="52">
        <f>SUM(D96:G96)</f>
        <v>3082.9</v>
      </c>
      <c r="D96" s="53">
        <v>551.8</v>
      </c>
      <c r="E96" s="50">
        <v>872</v>
      </c>
      <c r="F96" s="49">
        <v>852</v>
      </c>
      <c r="G96" s="49">
        <v>807.1</v>
      </c>
    </row>
    <row r="97" spans="1:7" s="61" customFormat="1" ht="78" customHeight="1">
      <c r="A97" s="40" t="s">
        <v>170</v>
      </c>
      <c r="B97" s="40"/>
      <c r="C97" s="52">
        <f>SUM(D97:G97)</f>
        <v>195882.10000000003</v>
      </c>
      <c r="D97" s="53">
        <v>39221.9</v>
      </c>
      <c r="E97" s="50">
        <v>52271.3</v>
      </c>
      <c r="F97" s="49">
        <v>53051.7</v>
      </c>
      <c r="G97" s="49">
        <v>51337.2</v>
      </c>
    </row>
    <row r="98" spans="1:7" s="61" customFormat="1" ht="76.5" customHeight="1">
      <c r="A98" s="39" t="s">
        <v>171</v>
      </c>
      <c r="B98" s="39"/>
      <c r="C98" s="52">
        <f>SUM(D98:G98)</f>
        <v>17677.699999999997</v>
      </c>
      <c r="D98" s="53">
        <v>3539.6</v>
      </c>
      <c r="E98" s="50">
        <v>4717.3</v>
      </c>
      <c r="F98" s="49">
        <v>4787.7</v>
      </c>
      <c r="G98" s="49">
        <v>4633.1</v>
      </c>
    </row>
    <row r="99" spans="1:7" s="32" customFormat="1" ht="15" customHeight="1">
      <c r="A99" s="28" t="s">
        <v>78</v>
      </c>
      <c r="B99" s="13" t="s">
        <v>76</v>
      </c>
      <c r="C99" s="47"/>
      <c r="D99" s="47"/>
      <c r="E99" s="48"/>
      <c r="F99" s="47"/>
      <c r="G99" s="47"/>
    </row>
    <row r="100" spans="1:7" s="32" customFormat="1" ht="16.5" customHeight="1">
      <c r="A100" s="28" t="s">
        <v>126</v>
      </c>
      <c r="B100" s="13" t="s">
        <v>76</v>
      </c>
      <c r="C100" s="47">
        <f>SUM(D100:G100)</f>
        <v>37225</v>
      </c>
      <c r="D100" s="47">
        <f>SUM(D102:D108)</f>
        <v>12000</v>
      </c>
      <c r="E100" s="47">
        <f>SUM(E102:E108)</f>
        <v>17800</v>
      </c>
      <c r="F100" s="47">
        <f>SUM(F102:F108)</f>
        <v>7425</v>
      </c>
      <c r="G100" s="47">
        <f>SUM(G102:G108)</f>
        <v>0</v>
      </c>
    </row>
    <row r="101" spans="1:7" s="61" customFormat="1" ht="15" customHeight="1">
      <c r="A101" s="11" t="s">
        <v>77</v>
      </c>
      <c r="B101" s="14"/>
      <c r="C101" s="49"/>
      <c r="D101" s="49"/>
      <c r="E101" s="50"/>
      <c r="F101" s="49"/>
      <c r="G101" s="49"/>
    </row>
    <row r="102" spans="1:7" s="61" customFormat="1" ht="40.5" customHeight="1">
      <c r="A102" s="29" t="s">
        <v>174</v>
      </c>
      <c r="B102" s="14"/>
      <c r="C102" s="52">
        <f aca="true" t="shared" si="0" ref="C102:C109">SUM(D102:G102)</f>
        <v>6600</v>
      </c>
      <c r="D102" s="49"/>
      <c r="E102" s="50">
        <v>3100</v>
      </c>
      <c r="F102" s="49">
        <v>3500</v>
      </c>
      <c r="G102" s="49"/>
    </row>
    <row r="103" spans="1:7" s="61" customFormat="1" ht="27.75" customHeight="1" hidden="1">
      <c r="A103" s="29" t="s">
        <v>140</v>
      </c>
      <c r="B103" s="14"/>
      <c r="C103" s="52">
        <f t="shared" si="0"/>
        <v>0</v>
      </c>
      <c r="D103" s="49"/>
      <c r="E103" s="50"/>
      <c r="F103" s="49"/>
      <c r="G103" s="49">
        <v>0</v>
      </c>
    </row>
    <row r="104" spans="1:7" s="61" customFormat="1" ht="54.75" customHeight="1">
      <c r="A104" s="29" t="s">
        <v>175</v>
      </c>
      <c r="B104" s="14"/>
      <c r="C104" s="52">
        <f t="shared" si="0"/>
        <v>2000</v>
      </c>
      <c r="D104" s="49"/>
      <c r="E104" s="50"/>
      <c r="F104" s="49">
        <v>2000</v>
      </c>
      <c r="G104" s="49"/>
    </row>
    <row r="105" spans="1:7" s="61" customFormat="1" ht="15.75" customHeight="1" hidden="1">
      <c r="A105" s="41" t="s">
        <v>141</v>
      </c>
      <c r="B105" s="14"/>
      <c r="C105" s="52">
        <f t="shared" si="0"/>
        <v>0</v>
      </c>
      <c r="D105" s="49"/>
      <c r="E105" s="50"/>
      <c r="F105" s="49"/>
      <c r="G105" s="49"/>
    </row>
    <row r="106" spans="1:7" s="61" customFormat="1" ht="54.75" customHeight="1">
      <c r="A106" s="42" t="s">
        <v>176</v>
      </c>
      <c r="B106" s="14"/>
      <c r="C106" s="52">
        <f t="shared" si="0"/>
        <v>400</v>
      </c>
      <c r="D106" s="49"/>
      <c r="E106" s="50">
        <v>400</v>
      </c>
      <c r="F106" s="49"/>
      <c r="G106" s="49"/>
    </row>
    <row r="107" spans="1:7" s="61" customFormat="1" ht="54" customHeight="1">
      <c r="A107" s="16" t="s">
        <v>177</v>
      </c>
      <c r="B107" s="14"/>
      <c r="C107" s="52">
        <f t="shared" si="0"/>
        <v>24925</v>
      </c>
      <c r="D107" s="49">
        <v>12000</v>
      </c>
      <c r="E107" s="50">
        <v>11000</v>
      </c>
      <c r="F107" s="49">
        <v>1925</v>
      </c>
      <c r="G107" s="49"/>
    </row>
    <row r="108" spans="1:7" s="61" customFormat="1" ht="39" customHeight="1">
      <c r="A108" s="43" t="s">
        <v>178</v>
      </c>
      <c r="B108" s="14"/>
      <c r="C108" s="52">
        <f t="shared" si="0"/>
        <v>3300</v>
      </c>
      <c r="D108" s="49"/>
      <c r="E108" s="50">
        <v>3300</v>
      </c>
      <c r="F108" s="49"/>
      <c r="G108" s="49"/>
    </row>
    <row r="109" spans="1:7" s="32" customFormat="1" ht="80.25" customHeight="1">
      <c r="A109" s="28" t="s">
        <v>79</v>
      </c>
      <c r="B109" s="13" t="s">
        <v>76</v>
      </c>
      <c r="C109" s="47">
        <f t="shared" si="0"/>
        <v>1295.4</v>
      </c>
      <c r="D109" s="47">
        <f>SUM(D111:D114)</f>
        <v>263.8</v>
      </c>
      <c r="E109" s="47">
        <f>SUM(E111:E114)</f>
        <v>350.9</v>
      </c>
      <c r="F109" s="47">
        <f>SUM(F111:F114)</f>
        <v>365.5</v>
      </c>
      <c r="G109" s="47">
        <f>SUM(G111:G114)</f>
        <v>315.2</v>
      </c>
    </row>
    <row r="110" spans="1:7" ht="15" customHeight="1">
      <c r="A110" s="29" t="s">
        <v>77</v>
      </c>
      <c r="B110" s="17" t="s">
        <v>76</v>
      </c>
      <c r="C110" s="49"/>
      <c r="D110" s="49"/>
      <c r="E110" s="50"/>
      <c r="F110" s="49"/>
      <c r="G110" s="49"/>
    </row>
    <row r="111" spans="1:7" ht="30.75" customHeight="1">
      <c r="A111" s="11" t="s">
        <v>166</v>
      </c>
      <c r="B111" s="17"/>
      <c r="C111" s="49">
        <f>SUM(D111:G111)</f>
        <v>20</v>
      </c>
      <c r="D111" s="49"/>
      <c r="E111" s="50"/>
      <c r="F111" s="49">
        <v>20</v>
      </c>
      <c r="G111" s="49"/>
    </row>
    <row r="112" spans="1:7" ht="44.25" customHeight="1">
      <c r="A112" s="11" t="s">
        <v>167</v>
      </c>
      <c r="B112" s="17"/>
      <c r="C112" s="49">
        <f>SUM(D112:G112)</f>
        <v>10</v>
      </c>
      <c r="D112" s="49"/>
      <c r="E112" s="50"/>
      <c r="F112" s="49">
        <v>10</v>
      </c>
      <c r="G112" s="49"/>
    </row>
    <row r="113" spans="1:7" ht="42.75" customHeight="1">
      <c r="A113" s="11" t="s">
        <v>168</v>
      </c>
      <c r="B113" s="17"/>
      <c r="C113" s="49">
        <f>SUM(D113:G113)</f>
        <v>15.4</v>
      </c>
      <c r="D113" s="49">
        <v>3.8</v>
      </c>
      <c r="E113" s="50">
        <v>3.9</v>
      </c>
      <c r="F113" s="49">
        <v>3.8</v>
      </c>
      <c r="G113" s="49">
        <v>3.9</v>
      </c>
    </row>
    <row r="114" spans="1:7" ht="43.5" customHeight="1">
      <c r="A114" s="11" t="s">
        <v>169</v>
      </c>
      <c r="B114" s="17" t="s">
        <v>76</v>
      </c>
      <c r="C114" s="49">
        <f>SUM(D114:G114)</f>
        <v>1250</v>
      </c>
      <c r="D114" s="49">
        <v>260</v>
      </c>
      <c r="E114" s="50">
        <v>347</v>
      </c>
      <c r="F114" s="49">
        <v>331.7</v>
      </c>
      <c r="G114" s="49">
        <v>311.3</v>
      </c>
    </row>
    <row r="115" spans="1:7" s="32" customFormat="1" ht="29.25" customHeight="1">
      <c r="A115" s="28" t="s">
        <v>80</v>
      </c>
      <c r="B115" s="13" t="s">
        <v>76</v>
      </c>
      <c r="C115" s="47"/>
      <c r="D115" s="47"/>
      <c r="E115" s="48"/>
      <c r="F115" s="47"/>
      <c r="G115" s="47"/>
    </row>
    <row r="116" spans="1:7" ht="15" customHeight="1">
      <c r="A116" s="11" t="s">
        <v>77</v>
      </c>
      <c r="B116" s="14" t="s">
        <v>76</v>
      </c>
      <c r="C116" s="49"/>
      <c r="D116" s="49"/>
      <c r="E116" s="50"/>
      <c r="F116" s="49"/>
      <c r="G116" s="49"/>
    </row>
    <row r="117" spans="1:7" s="32" customFormat="1" ht="30.75" customHeight="1">
      <c r="A117" s="28" t="s">
        <v>81</v>
      </c>
      <c r="B117" s="13" t="s">
        <v>76</v>
      </c>
      <c r="C117" s="47"/>
      <c r="D117" s="47"/>
      <c r="E117" s="48"/>
      <c r="F117" s="47"/>
      <c r="G117" s="47"/>
    </row>
    <row r="118" spans="1:8" ht="14.25" customHeight="1">
      <c r="A118" s="28" t="s">
        <v>127</v>
      </c>
      <c r="B118" s="13"/>
      <c r="C118" s="47">
        <f>SUM(D118:G118)</f>
        <v>283321.2</v>
      </c>
      <c r="D118" s="47">
        <f>D120+D136</f>
        <v>61016.8</v>
      </c>
      <c r="E118" s="47">
        <f>E120+E136</f>
        <v>83749.1</v>
      </c>
      <c r="F118" s="47">
        <f>F120+F136</f>
        <v>73689.3</v>
      </c>
      <c r="G118" s="47">
        <f>G120+G136+G168+G172+G176</f>
        <v>64866</v>
      </c>
      <c r="H118" s="60"/>
    </row>
    <row r="119" spans="1:7" ht="15" customHeight="1">
      <c r="A119" s="11" t="s">
        <v>77</v>
      </c>
      <c r="B119" s="14"/>
      <c r="C119" s="49"/>
      <c r="D119" s="49"/>
      <c r="E119" s="50"/>
      <c r="F119" s="49"/>
      <c r="G119" s="49"/>
    </row>
    <row r="120" spans="1:7" s="32" customFormat="1" ht="30" customHeight="1">
      <c r="A120" s="28" t="s">
        <v>82</v>
      </c>
      <c r="B120" s="33" t="s">
        <v>83</v>
      </c>
      <c r="C120" s="47">
        <f>SUM(D120:G120)</f>
        <v>154802.5</v>
      </c>
      <c r="D120" s="47">
        <f>D122+D129+D131</f>
        <v>30075.5</v>
      </c>
      <c r="E120" s="47">
        <f>E122+E129+E131</f>
        <v>40873.1</v>
      </c>
      <c r="F120" s="47">
        <f>F122+F129+F131</f>
        <v>40859.9</v>
      </c>
      <c r="G120" s="47">
        <f>G122+G129+G131</f>
        <v>42994</v>
      </c>
    </row>
    <row r="121" spans="1:7" ht="15">
      <c r="A121" s="11" t="s">
        <v>44</v>
      </c>
      <c r="B121" s="14"/>
      <c r="C121" s="49"/>
      <c r="D121" s="49"/>
      <c r="E121" s="50"/>
      <c r="F121" s="49"/>
      <c r="G121" s="49"/>
    </row>
    <row r="122" spans="1:7" s="32" customFormat="1" ht="14.25" customHeight="1">
      <c r="A122" s="28" t="s">
        <v>128</v>
      </c>
      <c r="B122" s="33" t="s">
        <v>84</v>
      </c>
      <c r="C122" s="47">
        <f aca="true" t="shared" si="1" ref="C122:C136">SUM(D122:G122)</f>
        <v>118149.4</v>
      </c>
      <c r="D122" s="47">
        <f>SUM(D123:D128)</f>
        <v>22931.7</v>
      </c>
      <c r="E122" s="47">
        <f>SUM(E123:E128)</f>
        <v>31201</v>
      </c>
      <c r="F122" s="47">
        <f>SUM(F123:F128)</f>
        <v>31189.3</v>
      </c>
      <c r="G122" s="47">
        <f>SUM(G123:G128)</f>
        <v>32827.4</v>
      </c>
    </row>
    <row r="123" spans="1:7" ht="26.25" customHeight="1">
      <c r="A123" s="44" t="s">
        <v>179</v>
      </c>
      <c r="B123" s="36"/>
      <c r="C123" s="54">
        <f t="shared" si="1"/>
        <v>95534.20000000001</v>
      </c>
      <c r="D123" s="54">
        <v>18533.6</v>
      </c>
      <c r="E123" s="54">
        <v>25221</v>
      </c>
      <c r="F123" s="54">
        <v>25221</v>
      </c>
      <c r="G123" s="54">
        <v>26558.6</v>
      </c>
    </row>
    <row r="124" spans="1:7" ht="26.25" customHeight="1">
      <c r="A124" s="44" t="s">
        <v>181</v>
      </c>
      <c r="B124" s="36"/>
      <c r="C124" s="54">
        <f t="shared" si="1"/>
        <v>20106.899999999998</v>
      </c>
      <c r="D124" s="54">
        <v>3900.7</v>
      </c>
      <c r="E124" s="54">
        <v>5308.2</v>
      </c>
      <c r="F124" s="54">
        <v>5308.2</v>
      </c>
      <c r="G124" s="54">
        <v>5589.8</v>
      </c>
    </row>
    <row r="125" spans="1:7" ht="26.25" customHeight="1">
      <c r="A125" s="44" t="s">
        <v>183</v>
      </c>
      <c r="B125" s="36"/>
      <c r="C125" s="54">
        <f t="shared" si="1"/>
        <v>1867.8</v>
      </c>
      <c r="D125" s="54">
        <v>362.4</v>
      </c>
      <c r="E125" s="54">
        <v>493.1</v>
      </c>
      <c r="F125" s="54">
        <v>493.1</v>
      </c>
      <c r="G125" s="54">
        <v>519.2</v>
      </c>
    </row>
    <row r="126" spans="1:7" ht="24" hidden="1">
      <c r="A126" s="44" t="s">
        <v>145</v>
      </c>
      <c r="B126" s="36"/>
      <c r="C126" s="54">
        <f t="shared" si="1"/>
        <v>0</v>
      </c>
      <c r="D126" s="54"/>
      <c r="E126" s="54"/>
      <c r="F126" s="54"/>
      <c r="G126" s="54"/>
    </row>
    <row r="127" spans="1:7" ht="12.75" hidden="1">
      <c r="A127" s="44" t="s">
        <v>129</v>
      </c>
      <c r="B127" s="36"/>
      <c r="C127" s="54">
        <f t="shared" si="1"/>
        <v>0</v>
      </c>
      <c r="D127" s="54"/>
      <c r="E127" s="54"/>
      <c r="F127" s="54"/>
      <c r="G127" s="54"/>
    </row>
    <row r="128" spans="1:7" ht="24">
      <c r="A128" s="66" t="s">
        <v>191</v>
      </c>
      <c r="B128" s="36"/>
      <c r="C128" s="54">
        <f t="shared" si="1"/>
        <v>640.5</v>
      </c>
      <c r="D128" s="54">
        <v>135</v>
      </c>
      <c r="E128" s="54">
        <v>178.7</v>
      </c>
      <c r="F128" s="54">
        <v>167</v>
      </c>
      <c r="G128" s="54">
        <v>159.8</v>
      </c>
    </row>
    <row r="129" spans="1:7" s="32" customFormat="1" ht="14.25" customHeight="1">
      <c r="A129" s="35" t="s">
        <v>130</v>
      </c>
      <c r="B129" s="33" t="s">
        <v>85</v>
      </c>
      <c r="C129" s="47">
        <f t="shared" si="1"/>
        <v>972</v>
      </c>
      <c r="D129" s="47">
        <f>D130</f>
        <v>218.6</v>
      </c>
      <c r="E129" s="47">
        <f>E130</f>
        <v>249.3</v>
      </c>
      <c r="F129" s="47">
        <f>F130</f>
        <v>251.4</v>
      </c>
      <c r="G129" s="47">
        <f>G130</f>
        <v>252.7</v>
      </c>
    </row>
    <row r="130" spans="1:7" ht="28.5" customHeight="1">
      <c r="A130" s="44" t="s">
        <v>179</v>
      </c>
      <c r="B130" s="26"/>
      <c r="C130" s="54">
        <f t="shared" si="1"/>
        <v>972</v>
      </c>
      <c r="D130" s="54">
        <v>218.6</v>
      </c>
      <c r="E130" s="55">
        <v>249.3</v>
      </c>
      <c r="F130" s="54">
        <v>251.4</v>
      </c>
      <c r="G130" s="54">
        <v>252.7</v>
      </c>
    </row>
    <row r="131" spans="1:7" s="32" customFormat="1" ht="27.75" customHeight="1">
      <c r="A131" s="28" t="s">
        <v>131</v>
      </c>
      <c r="B131" s="33" t="s">
        <v>86</v>
      </c>
      <c r="C131" s="47">
        <f t="shared" si="1"/>
        <v>35681.09999999999</v>
      </c>
      <c r="D131" s="47">
        <f>SUM(D132:D135)</f>
        <v>6925.2</v>
      </c>
      <c r="E131" s="47">
        <f>SUM(E132:E135)</f>
        <v>9422.8</v>
      </c>
      <c r="F131" s="47">
        <f>SUM(F132:F135)</f>
        <v>9419.199999999999</v>
      </c>
      <c r="G131" s="47">
        <f>SUM(G132:G135)</f>
        <v>9913.899999999998</v>
      </c>
    </row>
    <row r="132" spans="1:7" ht="27" customHeight="1">
      <c r="A132" s="44" t="s">
        <v>179</v>
      </c>
      <c r="B132" s="36"/>
      <c r="C132" s="54">
        <f t="shared" si="1"/>
        <v>28851.4</v>
      </c>
      <c r="D132" s="54">
        <v>5597.1</v>
      </c>
      <c r="E132" s="54">
        <v>7616.8</v>
      </c>
      <c r="F132" s="54">
        <v>7616.8</v>
      </c>
      <c r="G132" s="54">
        <v>8020.7</v>
      </c>
    </row>
    <row r="133" spans="1:7" ht="27" customHeight="1">
      <c r="A133" s="44" t="s">
        <v>181</v>
      </c>
      <c r="B133" s="36"/>
      <c r="C133" s="54">
        <f t="shared" si="1"/>
        <v>6072.299999999999</v>
      </c>
      <c r="D133" s="54">
        <v>1178</v>
      </c>
      <c r="E133" s="54">
        <v>1603.1</v>
      </c>
      <c r="F133" s="54">
        <v>1603.1</v>
      </c>
      <c r="G133" s="54">
        <v>1688.1</v>
      </c>
    </row>
    <row r="134" spans="1:7" ht="26.25" customHeight="1">
      <c r="A134" s="44" t="s">
        <v>183</v>
      </c>
      <c r="B134" s="36"/>
      <c r="C134" s="54">
        <f t="shared" si="1"/>
        <v>564</v>
      </c>
      <c r="D134" s="54">
        <v>109.4</v>
      </c>
      <c r="E134" s="54">
        <v>148.9</v>
      </c>
      <c r="F134" s="54">
        <v>148.9</v>
      </c>
      <c r="G134" s="54">
        <v>156.8</v>
      </c>
    </row>
    <row r="135" spans="1:7" ht="24">
      <c r="A135" s="66" t="s">
        <v>191</v>
      </c>
      <c r="B135" s="36"/>
      <c r="C135" s="54">
        <f t="shared" si="1"/>
        <v>193.39999999999998</v>
      </c>
      <c r="D135" s="54">
        <v>40.7</v>
      </c>
      <c r="E135" s="54">
        <v>54</v>
      </c>
      <c r="F135" s="54">
        <v>50.4</v>
      </c>
      <c r="G135" s="54">
        <v>48.3</v>
      </c>
    </row>
    <row r="136" spans="1:7" s="32" customFormat="1" ht="13.5" customHeight="1">
      <c r="A136" s="28" t="s">
        <v>87</v>
      </c>
      <c r="B136" s="33" t="s">
        <v>88</v>
      </c>
      <c r="C136" s="47">
        <f t="shared" si="1"/>
        <v>111400.70000000001</v>
      </c>
      <c r="D136" s="47">
        <f>D138+D142+D145+D150+D152+D160+D167+D168+D172+D176</f>
        <v>30941.300000000003</v>
      </c>
      <c r="E136" s="47">
        <f>E138+E142+E145+E150+E152+E160+E167+E168+E172+E176</f>
        <v>42876</v>
      </c>
      <c r="F136" s="47">
        <f>F138+F142+F145+F150+F152+F160+F167+F168+F172+F176</f>
        <v>32829.4</v>
      </c>
      <c r="G136" s="47">
        <f>G138+G142+G145+G150+G152+G160+G167</f>
        <v>4754</v>
      </c>
    </row>
    <row r="137" spans="1:7" ht="15">
      <c r="A137" s="11" t="s">
        <v>44</v>
      </c>
      <c r="B137" s="18"/>
      <c r="C137" s="49"/>
      <c r="D137" s="49"/>
      <c r="E137" s="50"/>
      <c r="F137" s="49"/>
      <c r="G137" s="49"/>
    </row>
    <row r="138" spans="1:7" s="32" customFormat="1" ht="14.25" customHeight="1">
      <c r="A138" s="28" t="s">
        <v>132</v>
      </c>
      <c r="B138" s="33" t="s">
        <v>89</v>
      </c>
      <c r="C138" s="47">
        <f aca="true" t="shared" si="2" ref="C138:C149">SUM(D138:G138)</f>
        <v>473.6</v>
      </c>
      <c r="D138" s="47">
        <f>SUM(D139:D141)</f>
        <v>116.4</v>
      </c>
      <c r="E138" s="47">
        <f>SUM(E139:E141)</f>
        <v>117.7</v>
      </c>
      <c r="F138" s="47">
        <f>SUM(F139:F141)</f>
        <v>121.9</v>
      </c>
      <c r="G138" s="47">
        <f>SUM(G139:G141)</f>
        <v>117.60000000000001</v>
      </c>
    </row>
    <row r="139" spans="1:7" ht="24" customHeight="1">
      <c r="A139" s="44" t="s">
        <v>179</v>
      </c>
      <c r="B139" s="36"/>
      <c r="C139" s="54">
        <f t="shared" si="2"/>
        <v>355</v>
      </c>
      <c r="D139" s="54">
        <v>86.8</v>
      </c>
      <c r="E139" s="54">
        <v>88</v>
      </c>
      <c r="F139" s="54">
        <v>91</v>
      </c>
      <c r="G139" s="54">
        <v>89.2</v>
      </c>
    </row>
    <row r="140" spans="1:7" ht="25.5" customHeight="1">
      <c r="A140" s="44" t="s">
        <v>181</v>
      </c>
      <c r="B140" s="36"/>
      <c r="C140" s="54">
        <f t="shared" si="2"/>
        <v>115</v>
      </c>
      <c r="D140" s="54">
        <v>28.7</v>
      </c>
      <c r="E140" s="54">
        <v>28.8</v>
      </c>
      <c r="F140" s="54">
        <v>30</v>
      </c>
      <c r="G140" s="54">
        <v>27.5</v>
      </c>
    </row>
    <row r="141" spans="1:7" ht="23.25" customHeight="1">
      <c r="A141" s="66" t="s">
        <v>191</v>
      </c>
      <c r="B141" s="36"/>
      <c r="C141" s="54">
        <f t="shared" si="2"/>
        <v>3.6</v>
      </c>
      <c r="D141" s="54">
        <v>0.9</v>
      </c>
      <c r="E141" s="54">
        <v>0.9</v>
      </c>
      <c r="F141" s="54">
        <v>0.9</v>
      </c>
      <c r="G141" s="54">
        <v>0.9</v>
      </c>
    </row>
    <row r="142" spans="1:7" s="32" customFormat="1" ht="15.75" customHeight="1">
      <c r="A142" s="28" t="s">
        <v>133</v>
      </c>
      <c r="B142" s="33" t="s">
        <v>90</v>
      </c>
      <c r="C142" s="47">
        <f t="shared" si="2"/>
        <v>51</v>
      </c>
      <c r="D142" s="47">
        <f>SUM(D143:D144)</f>
        <v>6</v>
      </c>
      <c r="E142" s="47">
        <f>SUM(E143:E144)</f>
        <v>18</v>
      </c>
      <c r="F142" s="47">
        <f>SUM(F143:F144)</f>
        <v>18</v>
      </c>
      <c r="G142" s="47">
        <f>SUM(G143:G144)</f>
        <v>9</v>
      </c>
    </row>
    <row r="143" spans="1:7" ht="26.25" customHeight="1">
      <c r="A143" s="44" t="s">
        <v>180</v>
      </c>
      <c r="B143" s="26"/>
      <c r="C143" s="54">
        <f t="shared" si="2"/>
        <v>30</v>
      </c>
      <c r="D143" s="54">
        <v>3</v>
      </c>
      <c r="E143" s="54">
        <v>15</v>
      </c>
      <c r="F143" s="54">
        <v>9</v>
      </c>
      <c r="G143" s="54">
        <v>3</v>
      </c>
    </row>
    <row r="144" spans="1:7" ht="25.5" customHeight="1">
      <c r="A144" s="44" t="s">
        <v>181</v>
      </c>
      <c r="B144" s="26"/>
      <c r="C144" s="54">
        <f t="shared" si="2"/>
        <v>21</v>
      </c>
      <c r="D144" s="54">
        <v>3</v>
      </c>
      <c r="E144" s="54">
        <v>3</v>
      </c>
      <c r="F144" s="54">
        <v>9</v>
      </c>
      <c r="G144" s="54">
        <v>6</v>
      </c>
    </row>
    <row r="145" spans="1:7" s="32" customFormat="1" ht="17.25" customHeight="1">
      <c r="A145" s="28" t="s">
        <v>134</v>
      </c>
      <c r="B145" s="33" t="s">
        <v>91</v>
      </c>
      <c r="C145" s="62">
        <f t="shared" si="2"/>
        <v>10745.5</v>
      </c>
      <c r="D145" s="47">
        <f>SUM(D146:D149)</f>
        <v>3157.3</v>
      </c>
      <c r="E145" s="47">
        <f>SUM(E146:E149)</f>
        <v>2687.5</v>
      </c>
      <c r="F145" s="47">
        <f>SUM(F146:F149)</f>
        <v>1610.9999999999998</v>
      </c>
      <c r="G145" s="62">
        <f>SUM(G146:G149)</f>
        <v>3289.7000000000003</v>
      </c>
    </row>
    <row r="146" spans="1:7" ht="24.75" customHeight="1">
      <c r="A146" s="44" t="s">
        <v>179</v>
      </c>
      <c r="B146" s="36"/>
      <c r="C146" s="63">
        <f t="shared" si="2"/>
        <v>9873.6</v>
      </c>
      <c r="D146" s="54">
        <v>2924.1</v>
      </c>
      <c r="E146" s="54">
        <v>2492.4</v>
      </c>
      <c r="F146" s="54">
        <v>1503.1</v>
      </c>
      <c r="G146" s="63">
        <v>2954</v>
      </c>
    </row>
    <row r="147" spans="1:7" ht="24" customHeight="1">
      <c r="A147" s="44" t="s">
        <v>181</v>
      </c>
      <c r="B147" s="36"/>
      <c r="C147" s="54">
        <f t="shared" si="2"/>
        <v>836.5</v>
      </c>
      <c r="D147" s="54">
        <v>224.4</v>
      </c>
      <c r="E147" s="54">
        <v>186.2</v>
      </c>
      <c r="F147" s="54">
        <v>99.1</v>
      </c>
      <c r="G147" s="54">
        <v>326.8</v>
      </c>
    </row>
    <row r="148" spans="1:7" ht="13.5" customHeight="1">
      <c r="A148" s="34" t="s">
        <v>193</v>
      </c>
      <c r="B148" s="36"/>
      <c r="C148" s="54">
        <f t="shared" si="2"/>
        <v>15.4</v>
      </c>
      <c r="D148" s="54">
        <v>3.8</v>
      </c>
      <c r="E148" s="54">
        <v>3.9</v>
      </c>
      <c r="F148" s="54">
        <v>3.8</v>
      </c>
      <c r="G148" s="54">
        <v>3.9</v>
      </c>
    </row>
    <row r="149" spans="1:7" ht="24.75" customHeight="1">
      <c r="A149" s="66" t="s">
        <v>191</v>
      </c>
      <c r="B149" s="36"/>
      <c r="C149" s="54">
        <f t="shared" si="2"/>
        <v>20</v>
      </c>
      <c r="D149" s="54">
        <v>5</v>
      </c>
      <c r="E149" s="54">
        <v>5</v>
      </c>
      <c r="F149" s="54">
        <v>5</v>
      </c>
      <c r="G149" s="54">
        <v>5</v>
      </c>
    </row>
    <row r="150" spans="1:7" s="32" customFormat="1" ht="30" customHeight="1">
      <c r="A150" s="28" t="s">
        <v>192</v>
      </c>
      <c r="B150" s="33" t="s">
        <v>92</v>
      </c>
      <c r="C150" s="47">
        <f>SUM(D150:G150)</f>
        <v>31.4</v>
      </c>
      <c r="D150" s="47">
        <f>SUM(D151)</f>
        <v>31.4</v>
      </c>
      <c r="E150" s="47">
        <f>SUM(E151)</f>
        <v>0</v>
      </c>
      <c r="F150" s="47">
        <f>SUM(F151)</f>
        <v>0</v>
      </c>
      <c r="G150" s="47">
        <f>SUM(G151)</f>
        <v>0</v>
      </c>
    </row>
    <row r="151" spans="1:7" s="67" customFormat="1" ht="26.25" customHeight="1">
      <c r="A151" s="44" t="s">
        <v>179</v>
      </c>
      <c r="B151" s="18"/>
      <c r="C151" s="49">
        <f>SUM(D151:G151)</f>
        <v>31.4</v>
      </c>
      <c r="D151" s="49">
        <v>31.4</v>
      </c>
      <c r="E151" s="50"/>
      <c r="F151" s="49"/>
      <c r="G151" s="49"/>
    </row>
    <row r="152" spans="1:7" s="32" customFormat="1" ht="30" customHeight="1">
      <c r="A152" s="28" t="s">
        <v>135</v>
      </c>
      <c r="B152" s="33" t="s">
        <v>93</v>
      </c>
      <c r="C152" s="47">
        <f aca="true" t="shared" si="3" ref="C152:C166">SUM(D152:G152)</f>
        <v>9137.199999999999</v>
      </c>
      <c r="D152" s="47">
        <f>SUM(D153:D159)</f>
        <v>424</v>
      </c>
      <c r="E152" s="47">
        <f>SUM(E153:E159)</f>
        <v>4256.2</v>
      </c>
      <c r="F152" s="47">
        <f>SUM(F153:F159)</f>
        <v>4081.8999999999996</v>
      </c>
      <c r="G152" s="47">
        <f>SUM(G153:G159)</f>
        <v>375.1</v>
      </c>
    </row>
    <row r="153" spans="1:7" ht="24.75" customHeight="1">
      <c r="A153" s="44" t="s">
        <v>179</v>
      </c>
      <c r="B153" s="36"/>
      <c r="C153" s="63">
        <f t="shared" si="3"/>
        <v>1783.7000000000003</v>
      </c>
      <c r="D153" s="54">
        <v>384.3</v>
      </c>
      <c r="E153" s="54">
        <v>518.1</v>
      </c>
      <c r="F153" s="54">
        <v>543.7</v>
      </c>
      <c r="G153" s="63">
        <v>337.6</v>
      </c>
    </row>
    <row r="154" spans="1:7" ht="25.5" customHeight="1">
      <c r="A154" s="44" t="s">
        <v>181</v>
      </c>
      <c r="B154" s="36"/>
      <c r="C154" s="54">
        <f t="shared" si="3"/>
        <v>105</v>
      </c>
      <c r="D154" s="54">
        <v>26.3</v>
      </c>
      <c r="E154" s="54">
        <v>26.4</v>
      </c>
      <c r="F154" s="54">
        <v>26.5</v>
      </c>
      <c r="G154" s="54">
        <v>25.8</v>
      </c>
    </row>
    <row r="155" spans="1:7" ht="38.25" customHeight="1" hidden="1">
      <c r="A155" s="29" t="s">
        <v>146</v>
      </c>
      <c r="B155" s="36"/>
      <c r="C155" s="54">
        <f t="shared" si="3"/>
        <v>0</v>
      </c>
      <c r="D155" s="54"/>
      <c r="E155" s="54"/>
      <c r="F155" s="54"/>
      <c r="G155" s="54"/>
    </row>
    <row r="156" spans="1:7" ht="37.5" customHeight="1">
      <c r="A156" s="42" t="s">
        <v>186</v>
      </c>
      <c r="B156" s="36"/>
      <c r="C156" s="54">
        <f t="shared" si="3"/>
        <v>400</v>
      </c>
      <c r="D156" s="54"/>
      <c r="E156" s="54">
        <v>400</v>
      </c>
      <c r="F156" s="54"/>
      <c r="G156" s="54"/>
    </row>
    <row r="157" spans="1:7" ht="26.25" customHeight="1">
      <c r="A157" s="43" t="s">
        <v>188</v>
      </c>
      <c r="B157" s="36"/>
      <c r="C157" s="54">
        <f t="shared" si="3"/>
        <v>3300</v>
      </c>
      <c r="D157" s="54"/>
      <c r="E157" s="54">
        <v>3300</v>
      </c>
      <c r="F157" s="54"/>
      <c r="G157" s="56"/>
    </row>
    <row r="158" spans="1:7" ht="39.75" customHeight="1">
      <c r="A158" s="29" t="s">
        <v>184</v>
      </c>
      <c r="B158" s="36"/>
      <c r="C158" s="54">
        <f t="shared" si="3"/>
        <v>3500</v>
      </c>
      <c r="D158" s="54"/>
      <c r="E158" s="54"/>
      <c r="F158" s="54">
        <v>3500</v>
      </c>
      <c r="G158" s="54"/>
    </row>
    <row r="159" spans="1:7" ht="24" customHeight="1">
      <c r="A159" s="66" t="s">
        <v>191</v>
      </c>
      <c r="B159" s="36"/>
      <c r="C159" s="54">
        <f t="shared" si="3"/>
        <v>48.5</v>
      </c>
      <c r="D159" s="54">
        <v>13.4</v>
      </c>
      <c r="E159" s="54">
        <v>11.7</v>
      </c>
      <c r="F159" s="54">
        <v>11.7</v>
      </c>
      <c r="G159" s="54">
        <v>11.7</v>
      </c>
    </row>
    <row r="160" spans="1:7" s="32" customFormat="1" ht="18" customHeight="1">
      <c r="A160" s="28" t="s">
        <v>136</v>
      </c>
      <c r="B160" s="33" t="s">
        <v>94</v>
      </c>
      <c r="C160" s="47">
        <f t="shared" si="3"/>
        <v>10320</v>
      </c>
      <c r="D160" s="47">
        <f>SUM(D161:D166)</f>
        <v>1942.6</v>
      </c>
      <c r="E160" s="47">
        <f>SUM(E161:E166)</f>
        <v>5349.7</v>
      </c>
      <c r="F160" s="47">
        <f>SUM(F161:F166)</f>
        <v>2065.1</v>
      </c>
      <c r="G160" s="47">
        <f>SUM(G161:G166)</f>
        <v>962.6</v>
      </c>
    </row>
    <row r="161" spans="1:7" ht="24.75" customHeight="1">
      <c r="A161" s="44" t="s">
        <v>179</v>
      </c>
      <c r="B161" s="36"/>
      <c r="C161" s="54">
        <f t="shared" si="3"/>
        <v>6980</v>
      </c>
      <c r="D161" s="54">
        <v>1882.6</v>
      </c>
      <c r="E161" s="54">
        <v>2188</v>
      </c>
      <c r="F161" s="54">
        <v>2003.4</v>
      </c>
      <c r="G161" s="54">
        <v>906</v>
      </c>
    </row>
    <row r="162" spans="1:7" ht="25.5" customHeight="1">
      <c r="A162" s="44" t="s">
        <v>181</v>
      </c>
      <c r="B162" s="36"/>
      <c r="C162" s="54">
        <f t="shared" si="3"/>
        <v>90</v>
      </c>
      <c r="D162" s="54">
        <v>20</v>
      </c>
      <c r="E162" s="54">
        <v>25</v>
      </c>
      <c r="F162" s="54">
        <v>25</v>
      </c>
      <c r="G162" s="54">
        <v>20</v>
      </c>
    </row>
    <row r="163" spans="1:7" ht="38.25" customHeight="1">
      <c r="A163" s="29" t="s">
        <v>184</v>
      </c>
      <c r="B163" s="36"/>
      <c r="C163" s="54">
        <f t="shared" si="3"/>
        <v>3100</v>
      </c>
      <c r="D163" s="54"/>
      <c r="E163" s="54">
        <v>3100</v>
      </c>
      <c r="F163" s="54"/>
      <c r="G163" s="54"/>
    </row>
    <row r="164" spans="1:7" ht="26.25" customHeight="1" hidden="1">
      <c r="A164" s="43" t="s">
        <v>147</v>
      </c>
      <c r="B164" s="36"/>
      <c r="C164" s="54">
        <f t="shared" si="3"/>
        <v>0</v>
      </c>
      <c r="D164" s="54"/>
      <c r="E164" s="54"/>
      <c r="F164" s="54"/>
      <c r="G164" s="54"/>
    </row>
    <row r="165" spans="1:7" ht="15" customHeight="1" hidden="1">
      <c r="A165" s="34" t="s">
        <v>129</v>
      </c>
      <c r="B165" s="36"/>
      <c r="C165" s="54">
        <f t="shared" si="3"/>
        <v>0</v>
      </c>
      <c r="D165" s="54"/>
      <c r="E165" s="54"/>
      <c r="F165" s="54"/>
      <c r="G165" s="54"/>
    </row>
    <row r="166" spans="1:7" ht="24.75" customHeight="1">
      <c r="A166" s="66" t="s">
        <v>191</v>
      </c>
      <c r="B166" s="36"/>
      <c r="C166" s="54">
        <f t="shared" si="3"/>
        <v>150</v>
      </c>
      <c r="D166" s="54">
        <v>40</v>
      </c>
      <c r="E166" s="54">
        <v>36.7</v>
      </c>
      <c r="F166" s="54">
        <v>36.7</v>
      </c>
      <c r="G166" s="54">
        <v>36.6</v>
      </c>
    </row>
    <row r="167" spans="1:7" s="32" customFormat="1" ht="30" customHeight="1">
      <c r="A167" s="28" t="s">
        <v>95</v>
      </c>
      <c r="B167" s="33" t="s">
        <v>96</v>
      </c>
      <c r="C167" s="47"/>
      <c r="D167" s="47"/>
      <c r="E167" s="48"/>
      <c r="F167" s="47"/>
      <c r="G167" s="47"/>
    </row>
    <row r="168" spans="1:7" s="32" customFormat="1" ht="14.25" customHeight="1">
      <c r="A168" s="28" t="s">
        <v>97</v>
      </c>
      <c r="B168" s="33" t="s">
        <v>98</v>
      </c>
      <c r="C168" s="47">
        <f>SUM(D168:G168)</f>
        <v>85</v>
      </c>
      <c r="D168" s="47">
        <f>SUM(D170:D171)</f>
        <v>0</v>
      </c>
      <c r="E168" s="47">
        <f>SUM(E170:E171)</f>
        <v>30</v>
      </c>
      <c r="F168" s="47">
        <f>SUM(F170:F171)</f>
        <v>30</v>
      </c>
      <c r="G168" s="47">
        <f>SUM(G170:G171)</f>
        <v>25</v>
      </c>
    </row>
    <row r="169" spans="1:7" ht="15">
      <c r="A169" s="11" t="s">
        <v>44</v>
      </c>
      <c r="B169" s="18"/>
      <c r="C169" s="49"/>
      <c r="D169" s="49"/>
      <c r="E169" s="50"/>
      <c r="F169" s="49"/>
      <c r="G169" s="49"/>
    </row>
    <row r="170" spans="1:7" ht="27" customHeight="1">
      <c r="A170" s="66" t="s">
        <v>182</v>
      </c>
      <c r="B170" s="18">
        <v>262</v>
      </c>
      <c r="C170" s="54">
        <f>SUM(D170:G170)</f>
        <v>85</v>
      </c>
      <c r="D170" s="49"/>
      <c r="E170" s="50">
        <v>30</v>
      </c>
      <c r="F170" s="49">
        <v>30</v>
      </c>
      <c r="G170" s="49">
        <v>25</v>
      </c>
    </row>
    <row r="171" spans="1:7" ht="27" customHeight="1">
      <c r="A171" s="66" t="s">
        <v>99</v>
      </c>
      <c r="B171" s="18" t="s">
        <v>100</v>
      </c>
      <c r="C171" s="49"/>
      <c r="D171" s="49"/>
      <c r="E171" s="50"/>
      <c r="F171" s="49"/>
      <c r="G171" s="49"/>
    </row>
    <row r="172" spans="1:7" s="32" customFormat="1" ht="14.25" customHeight="1">
      <c r="A172" s="28" t="s">
        <v>137</v>
      </c>
      <c r="B172" s="33" t="s">
        <v>101</v>
      </c>
      <c r="C172" s="47">
        <f>SUM(D172:G172)</f>
        <v>4574.2</v>
      </c>
      <c r="D172" s="47">
        <f>SUM(D173:D175)</f>
        <v>1143.6</v>
      </c>
      <c r="E172" s="47">
        <f>SUM(E173:E175)</f>
        <v>1143.6</v>
      </c>
      <c r="F172" s="47">
        <f>SUM(F173:F175)</f>
        <v>1143.5</v>
      </c>
      <c r="G172" s="47">
        <f>SUM(G173:G175)</f>
        <v>1143.5</v>
      </c>
    </row>
    <row r="173" spans="1:7" ht="24.75" customHeight="1">
      <c r="A173" s="44" t="s">
        <v>179</v>
      </c>
      <c r="B173" s="37"/>
      <c r="C173" s="54">
        <f>SUM(D173:G173)</f>
        <v>4400</v>
      </c>
      <c r="D173" s="49">
        <v>1100</v>
      </c>
      <c r="E173" s="49">
        <v>1100</v>
      </c>
      <c r="F173" s="49">
        <v>1100</v>
      </c>
      <c r="G173" s="49">
        <v>1100</v>
      </c>
    </row>
    <row r="174" spans="1:7" ht="24.75" customHeight="1">
      <c r="A174" s="44" t="s">
        <v>181</v>
      </c>
      <c r="B174" s="37"/>
      <c r="C174" s="54">
        <f>SUM(D174:G174)</f>
        <v>154.2</v>
      </c>
      <c r="D174" s="49">
        <v>38.6</v>
      </c>
      <c r="E174" s="49">
        <v>38.6</v>
      </c>
      <c r="F174" s="49">
        <v>38.5</v>
      </c>
      <c r="G174" s="49">
        <v>38.5</v>
      </c>
    </row>
    <row r="175" spans="1:7" ht="24.75" customHeight="1">
      <c r="A175" s="66" t="s">
        <v>191</v>
      </c>
      <c r="B175" s="37"/>
      <c r="C175" s="54">
        <f>SUM(D175:G175)</f>
        <v>20</v>
      </c>
      <c r="D175" s="49">
        <v>5</v>
      </c>
      <c r="E175" s="49">
        <v>5</v>
      </c>
      <c r="F175" s="49">
        <v>5</v>
      </c>
      <c r="G175" s="49">
        <v>5</v>
      </c>
    </row>
    <row r="176" spans="1:7" s="32" customFormat="1" ht="18" customHeight="1">
      <c r="A176" s="28" t="s">
        <v>102</v>
      </c>
      <c r="B176" s="33" t="s">
        <v>103</v>
      </c>
      <c r="C176" s="59">
        <f>SUM(D176:G176)</f>
        <v>93100.8</v>
      </c>
      <c r="D176" s="47">
        <f>D178+D182+D183+D184</f>
        <v>24120</v>
      </c>
      <c r="E176" s="47">
        <f>E178+E182+E183+E184</f>
        <v>29273.3</v>
      </c>
      <c r="F176" s="47">
        <f>F178+F182+F183+F184</f>
        <v>23758</v>
      </c>
      <c r="G176" s="59">
        <f>G178+G182+G183+G184</f>
        <v>15949.5</v>
      </c>
    </row>
    <row r="177" spans="1:7" ht="15">
      <c r="A177" s="11" t="s">
        <v>44</v>
      </c>
      <c r="B177" s="18"/>
      <c r="C177" s="49"/>
      <c r="D177" s="49"/>
      <c r="E177" s="50"/>
      <c r="F177" s="49"/>
      <c r="G177" s="49"/>
    </row>
    <row r="178" spans="1:7" s="32" customFormat="1" ht="30" customHeight="1">
      <c r="A178" s="28" t="s">
        <v>138</v>
      </c>
      <c r="B178" s="33" t="s">
        <v>104</v>
      </c>
      <c r="C178" s="47">
        <f>SUM(D178:G178)</f>
        <v>4054</v>
      </c>
      <c r="D178" s="47">
        <f>SUM(D179:D181)</f>
        <v>10</v>
      </c>
      <c r="E178" s="47">
        <f>SUM(E179:E181)</f>
        <v>1515</v>
      </c>
      <c r="F178" s="47">
        <f>SUM(F179:F181)</f>
        <v>2515</v>
      </c>
      <c r="G178" s="47">
        <f>SUM(G179:G181)</f>
        <v>14</v>
      </c>
    </row>
    <row r="179" spans="1:7" ht="24.75" customHeight="1">
      <c r="A179" s="44" t="s">
        <v>179</v>
      </c>
      <c r="B179" s="37"/>
      <c r="C179" s="54">
        <f>SUM(D179:G179)</f>
        <v>2000</v>
      </c>
      <c r="D179" s="49"/>
      <c r="E179" s="49">
        <v>1500</v>
      </c>
      <c r="F179" s="49">
        <v>500</v>
      </c>
      <c r="G179" s="49"/>
    </row>
    <row r="180" spans="1:7" ht="39" customHeight="1">
      <c r="A180" s="29" t="s">
        <v>185</v>
      </c>
      <c r="B180" s="37"/>
      <c r="C180" s="58">
        <f>SUM(D180:G180)</f>
        <v>2000</v>
      </c>
      <c r="D180" s="49"/>
      <c r="E180" s="49"/>
      <c r="F180" s="49">
        <v>2000</v>
      </c>
      <c r="G180" s="57"/>
    </row>
    <row r="181" spans="1:7" ht="25.5" customHeight="1">
      <c r="A181" s="66" t="s">
        <v>191</v>
      </c>
      <c r="B181" s="37"/>
      <c r="C181" s="54">
        <f>SUM(D181:G181)</f>
        <v>54</v>
      </c>
      <c r="D181" s="49">
        <v>10</v>
      </c>
      <c r="E181" s="49">
        <v>15</v>
      </c>
      <c r="F181" s="49">
        <v>15</v>
      </c>
      <c r="G181" s="49">
        <v>14</v>
      </c>
    </row>
    <row r="182" spans="1:7" s="32" customFormat="1" ht="30" customHeight="1">
      <c r="A182" s="28" t="s">
        <v>105</v>
      </c>
      <c r="B182" s="33" t="s">
        <v>106</v>
      </c>
      <c r="C182" s="47"/>
      <c r="D182" s="47"/>
      <c r="E182" s="48"/>
      <c r="F182" s="47"/>
      <c r="G182" s="47"/>
    </row>
    <row r="183" spans="1:7" s="32" customFormat="1" ht="30" customHeight="1">
      <c r="A183" s="28" t="s">
        <v>107</v>
      </c>
      <c r="B183" s="33" t="s">
        <v>108</v>
      </c>
      <c r="C183" s="47"/>
      <c r="D183" s="47"/>
      <c r="E183" s="48"/>
      <c r="F183" s="47"/>
      <c r="G183" s="47"/>
    </row>
    <row r="184" spans="1:7" s="32" customFormat="1" ht="30" customHeight="1">
      <c r="A184" s="28" t="s">
        <v>109</v>
      </c>
      <c r="B184" s="33" t="s">
        <v>110</v>
      </c>
      <c r="C184" s="62">
        <f aca="true" t="shared" si="4" ref="C184:C191">SUM(D184:G184)</f>
        <v>89046.8</v>
      </c>
      <c r="D184" s="47">
        <f>SUM(D185:D191)</f>
        <v>24110</v>
      </c>
      <c r="E184" s="47">
        <f>SUM(E185:E191)</f>
        <v>27758.3</v>
      </c>
      <c r="F184" s="47">
        <f>SUM(F185:F191)</f>
        <v>21243</v>
      </c>
      <c r="G184" s="62">
        <f>SUM(G185:G191)</f>
        <v>15935.5</v>
      </c>
    </row>
    <row r="185" spans="1:7" ht="24" customHeight="1">
      <c r="A185" s="44" t="s">
        <v>179</v>
      </c>
      <c r="B185" s="36"/>
      <c r="C185" s="63">
        <f t="shared" si="4"/>
        <v>62748.5</v>
      </c>
      <c r="D185" s="54">
        <v>12000</v>
      </c>
      <c r="E185" s="54">
        <v>16000</v>
      </c>
      <c r="F185" s="54">
        <v>19000</v>
      </c>
      <c r="G185" s="63">
        <v>15748.5</v>
      </c>
    </row>
    <row r="186" spans="1:7" ht="25.5" customHeight="1">
      <c r="A186" s="44" t="s">
        <v>181</v>
      </c>
      <c r="B186" s="36"/>
      <c r="C186" s="54">
        <f t="shared" si="4"/>
        <v>572.1999999999999</v>
      </c>
      <c r="D186" s="54">
        <v>20</v>
      </c>
      <c r="E186" s="54">
        <v>488.3</v>
      </c>
      <c r="F186" s="54">
        <v>38</v>
      </c>
      <c r="G186" s="54">
        <v>25.9</v>
      </c>
    </row>
    <row r="187" spans="1:7" ht="25.5" customHeight="1">
      <c r="A187" s="44" t="s">
        <v>183</v>
      </c>
      <c r="B187" s="36"/>
      <c r="C187" s="54">
        <f t="shared" si="4"/>
        <v>651.1</v>
      </c>
      <c r="D187" s="54">
        <v>80</v>
      </c>
      <c r="E187" s="54">
        <v>230</v>
      </c>
      <c r="F187" s="54">
        <v>210</v>
      </c>
      <c r="G187" s="54">
        <v>131.1</v>
      </c>
    </row>
    <row r="188" spans="1:7" ht="37.5" customHeight="1">
      <c r="A188" s="44" t="s">
        <v>187</v>
      </c>
      <c r="B188" s="36"/>
      <c r="C188" s="54">
        <f t="shared" si="4"/>
        <v>24925</v>
      </c>
      <c r="D188" s="54">
        <v>12000</v>
      </c>
      <c r="E188" s="54">
        <v>11000</v>
      </c>
      <c r="F188" s="54">
        <v>1925</v>
      </c>
      <c r="G188" s="54"/>
    </row>
    <row r="189" spans="1:7" ht="14.25" customHeight="1">
      <c r="A189" s="44" t="s">
        <v>189</v>
      </c>
      <c r="B189" s="36"/>
      <c r="C189" s="54">
        <f t="shared" si="4"/>
        <v>20</v>
      </c>
      <c r="D189" s="54"/>
      <c r="E189" s="54"/>
      <c r="F189" s="54">
        <v>20</v>
      </c>
      <c r="G189" s="54"/>
    </row>
    <row r="190" spans="1:7" ht="26.25" customHeight="1">
      <c r="A190" s="44" t="s">
        <v>190</v>
      </c>
      <c r="B190" s="36"/>
      <c r="C190" s="54">
        <f t="shared" si="4"/>
        <v>10</v>
      </c>
      <c r="D190" s="54"/>
      <c r="E190" s="54"/>
      <c r="F190" s="54">
        <v>10</v>
      </c>
      <c r="G190" s="54"/>
    </row>
    <row r="191" spans="1:7" ht="25.5" customHeight="1">
      <c r="A191" s="66" t="s">
        <v>191</v>
      </c>
      <c r="B191" s="36"/>
      <c r="C191" s="54">
        <f t="shared" si="4"/>
        <v>120</v>
      </c>
      <c r="D191" s="54">
        <v>10</v>
      </c>
      <c r="E191" s="54">
        <v>40</v>
      </c>
      <c r="F191" s="54">
        <v>40</v>
      </c>
      <c r="G191" s="54">
        <v>30</v>
      </c>
    </row>
    <row r="192" spans="1:7" s="32" customFormat="1" ht="30" customHeight="1">
      <c r="A192" s="28" t="s">
        <v>159</v>
      </c>
      <c r="B192" s="33" t="s">
        <v>111</v>
      </c>
      <c r="C192" s="47"/>
      <c r="D192" s="47"/>
      <c r="E192" s="48"/>
      <c r="F192" s="47"/>
      <c r="G192" s="47"/>
    </row>
    <row r="193" spans="1:7" ht="15">
      <c r="A193" s="11" t="s">
        <v>44</v>
      </c>
      <c r="B193" s="18"/>
      <c r="C193" s="49"/>
      <c r="D193" s="49"/>
      <c r="E193" s="50"/>
      <c r="F193" s="49"/>
      <c r="G193" s="49"/>
    </row>
    <row r="194" spans="1:7" s="32" customFormat="1" ht="44.25" customHeight="1">
      <c r="A194" s="28" t="s">
        <v>112</v>
      </c>
      <c r="B194" s="33" t="s">
        <v>113</v>
      </c>
      <c r="C194" s="47"/>
      <c r="D194" s="47"/>
      <c r="E194" s="48"/>
      <c r="F194" s="47"/>
      <c r="G194" s="47"/>
    </row>
    <row r="195" spans="1:7" s="32" customFormat="1" ht="30.75" customHeight="1">
      <c r="A195" s="28" t="s">
        <v>114</v>
      </c>
      <c r="B195" s="33" t="s">
        <v>115</v>
      </c>
      <c r="C195" s="47"/>
      <c r="D195" s="47"/>
      <c r="E195" s="48"/>
      <c r="F195" s="47"/>
      <c r="G195" s="47"/>
    </row>
    <row r="196" spans="1:7" ht="15" customHeight="1">
      <c r="A196" s="30" t="s">
        <v>116</v>
      </c>
      <c r="B196" s="19"/>
      <c r="C196" s="49"/>
      <c r="D196" s="49"/>
      <c r="E196" s="50"/>
      <c r="F196" s="49"/>
      <c r="G196" s="49"/>
    </row>
    <row r="197" spans="1:7" ht="17.25" customHeight="1">
      <c r="A197" s="11" t="s">
        <v>117</v>
      </c>
      <c r="B197" s="14" t="s">
        <v>76</v>
      </c>
      <c r="C197" s="47">
        <f>SUM(C199:C200)</f>
        <v>797.4000000000001</v>
      </c>
      <c r="D197" s="47">
        <f>SUM(D199:D200)</f>
        <v>257.8</v>
      </c>
      <c r="E197" s="47">
        <f>SUM(E199:E200)</f>
        <v>171.9</v>
      </c>
      <c r="F197" s="47">
        <f>SUM(F199:F200)</f>
        <v>171.9</v>
      </c>
      <c r="G197" s="47">
        <f>SUM(G199:G200)</f>
        <v>195.8</v>
      </c>
    </row>
    <row r="198" spans="1:7" ht="15" customHeight="1">
      <c r="A198" s="11" t="s">
        <v>77</v>
      </c>
      <c r="B198" s="14"/>
      <c r="C198" s="49"/>
      <c r="D198" s="49"/>
      <c r="E198" s="50"/>
      <c r="F198" s="49"/>
      <c r="G198" s="49"/>
    </row>
    <row r="199" spans="1:7" ht="45.75" customHeight="1">
      <c r="A199" s="31" t="s">
        <v>156</v>
      </c>
      <c r="B199" s="14">
        <v>262</v>
      </c>
      <c r="C199" s="49">
        <f>SUM(D199:G199)</f>
        <v>0</v>
      </c>
      <c r="D199" s="49"/>
      <c r="E199" s="50"/>
      <c r="F199" s="49"/>
      <c r="G199" s="49"/>
    </row>
    <row r="200" spans="1:7" ht="30" customHeight="1">
      <c r="A200" s="31" t="s">
        <v>157</v>
      </c>
      <c r="B200" s="14">
        <v>262</v>
      </c>
      <c r="C200" s="49">
        <f>SUM(D200:G200)</f>
        <v>797.4000000000001</v>
      </c>
      <c r="D200" s="49">
        <v>257.8</v>
      </c>
      <c r="E200" s="50">
        <v>171.9</v>
      </c>
      <c r="F200" s="49">
        <v>171.9</v>
      </c>
      <c r="G200" s="49">
        <v>195.8</v>
      </c>
    </row>
    <row r="201" spans="1:7" ht="15">
      <c r="A201" s="4"/>
      <c r="B201" s="5"/>
      <c r="C201" s="4"/>
      <c r="D201" s="100"/>
      <c r="E201" s="100"/>
      <c r="F201" s="102"/>
      <c r="G201" s="102"/>
    </row>
    <row r="202" spans="1:7" ht="15">
      <c r="A202" s="135"/>
      <c r="B202" s="135"/>
      <c r="C202" s="135"/>
      <c r="D202" s="6"/>
      <c r="E202" s="6"/>
      <c r="F202" s="6"/>
      <c r="G202" s="6"/>
    </row>
    <row r="203" spans="1:7" ht="15.75" thickBot="1">
      <c r="A203" s="135" t="s">
        <v>120</v>
      </c>
      <c r="B203" s="135"/>
      <c r="C203" s="136"/>
      <c r="D203" s="7"/>
      <c r="E203" s="137" t="s">
        <v>121</v>
      </c>
      <c r="F203" s="137"/>
      <c r="G203" s="137"/>
    </row>
    <row r="204" spans="1:7" ht="15">
      <c r="A204" s="5"/>
      <c r="B204" s="5"/>
      <c r="C204" s="8" t="s">
        <v>118</v>
      </c>
      <c r="D204" s="138" t="s">
        <v>119</v>
      </c>
      <c r="E204" s="138"/>
      <c r="F204" s="138"/>
      <c r="G204" s="138"/>
    </row>
    <row r="205" spans="1:7" ht="15">
      <c r="A205" s="135"/>
      <c r="B205" s="135"/>
      <c r="C205" s="135"/>
      <c r="D205" s="6"/>
      <c r="E205" s="6"/>
      <c r="F205" s="6"/>
      <c r="G205" s="6"/>
    </row>
    <row r="206" spans="1:7" ht="15.75" thickBot="1">
      <c r="A206" s="135" t="s">
        <v>122</v>
      </c>
      <c r="B206" s="135"/>
      <c r="C206" s="136"/>
      <c r="D206" s="7"/>
      <c r="E206" s="137" t="s">
        <v>123</v>
      </c>
      <c r="F206" s="137"/>
      <c r="G206" s="137"/>
    </row>
    <row r="207" spans="1:7" ht="15">
      <c r="A207" s="4" t="s">
        <v>124</v>
      </c>
      <c r="B207" s="5"/>
      <c r="C207" s="8" t="s">
        <v>118</v>
      </c>
      <c r="D207" s="138" t="s">
        <v>119</v>
      </c>
      <c r="E207" s="138"/>
      <c r="F207" s="138"/>
      <c r="G207" s="138"/>
    </row>
  </sheetData>
  <sheetProtection/>
  <mergeCells count="132">
    <mergeCell ref="D207:G207"/>
    <mergeCell ref="D204:G204"/>
    <mergeCell ref="A205:B205"/>
    <mergeCell ref="C205:C206"/>
    <mergeCell ref="A206:B206"/>
    <mergeCell ref="E206:G206"/>
    <mergeCell ref="D201:E201"/>
    <mergeCell ref="F201:G201"/>
    <mergeCell ref="A202:B202"/>
    <mergeCell ref="C202:C203"/>
    <mergeCell ref="A203:B203"/>
    <mergeCell ref="E203:G203"/>
    <mergeCell ref="A87:B87"/>
    <mergeCell ref="C87:G87"/>
    <mergeCell ref="A88:A89"/>
    <mergeCell ref="B88:B89"/>
    <mergeCell ref="C88:C89"/>
    <mergeCell ref="D88:G88"/>
    <mergeCell ref="A82:G84"/>
    <mergeCell ref="A85:B85"/>
    <mergeCell ref="C85:G85"/>
    <mergeCell ref="A86:B86"/>
    <mergeCell ref="C86:G86"/>
    <mergeCell ref="A80:E80"/>
    <mergeCell ref="F80:G80"/>
    <mergeCell ref="A81:E81"/>
    <mergeCell ref="F81:G81"/>
    <mergeCell ref="A78:E78"/>
    <mergeCell ref="F78:G78"/>
    <mergeCell ref="A79:E79"/>
    <mergeCell ref="F79:G79"/>
    <mergeCell ref="A76:E76"/>
    <mergeCell ref="F76:G76"/>
    <mergeCell ref="A77:E77"/>
    <mergeCell ref="F77:G77"/>
    <mergeCell ref="A74:E74"/>
    <mergeCell ref="F74:G74"/>
    <mergeCell ref="A75:E75"/>
    <mergeCell ref="F75:G75"/>
    <mergeCell ref="A72:E72"/>
    <mergeCell ref="F72:G72"/>
    <mergeCell ref="A73:E73"/>
    <mergeCell ref="F73:G73"/>
    <mergeCell ref="A70:E70"/>
    <mergeCell ref="F70:G70"/>
    <mergeCell ref="A71:E71"/>
    <mergeCell ref="F71:G71"/>
    <mergeCell ref="A68:E68"/>
    <mergeCell ref="F68:G68"/>
    <mergeCell ref="A69:E69"/>
    <mergeCell ref="F69:G69"/>
    <mergeCell ref="A66:E66"/>
    <mergeCell ref="F66:G66"/>
    <mergeCell ref="A67:E67"/>
    <mergeCell ref="F67:G67"/>
    <mergeCell ref="A64:E64"/>
    <mergeCell ref="F64:G64"/>
    <mergeCell ref="A65:E65"/>
    <mergeCell ref="F65:G65"/>
    <mergeCell ref="A62:E62"/>
    <mergeCell ref="F62:G62"/>
    <mergeCell ref="A63:E63"/>
    <mergeCell ref="F63:G63"/>
    <mergeCell ref="A60:E60"/>
    <mergeCell ref="F60:G60"/>
    <mergeCell ref="A61:E61"/>
    <mergeCell ref="F61:G61"/>
    <mergeCell ref="A58:E58"/>
    <mergeCell ref="A59:E59"/>
    <mergeCell ref="F59:G59"/>
    <mergeCell ref="A54:G54"/>
    <mergeCell ref="A55:G55"/>
    <mergeCell ref="A56:G56"/>
    <mergeCell ref="A57:G57"/>
    <mergeCell ref="F58:G58"/>
    <mergeCell ref="A50:G50"/>
    <mergeCell ref="A51:G51"/>
    <mergeCell ref="A52:G52"/>
    <mergeCell ref="A53:G53"/>
    <mergeCell ref="A47:G47"/>
    <mergeCell ref="A48:G48"/>
    <mergeCell ref="A49:G49"/>
    <mergeCell ref="A43:G43"/>
    <mergeCell ref="A44:G44"/>
    <mergeCell ref="A45:G45"/>
    <mergeCell ref="A46:G46"/>
    <mergeCell ref="A41:G41"/>
    <mergeCell ref="A42:G42"/>
    <mergeCell ref="A35:G35"/>
    <mergeCell ref="A36:G36"/>
    <mergeCell ref="A37:G37"/>
    <mergeCell ref="A38:G38"/>
    <mergeCell ref="A39:G39"/>
    <mergeCell ref="A40:G40"/>
    <mergeCell ref="A31:G31"/>
    <mergeCell ref="A32:G32"/>
    <mergeCell ref="A33:G33"/>
    <mergeCell ref="A34:G34"/>
    <mergeCell ref="B26:C26"/>
    <mergeCell ref="A27:E27"/>
    <mergeCell ref="A28:G29"/>
    <mergeCell ref="A30:G30"/>
    <mergeCell ref="A22:E22"/>
    <mergeCell ref="A23:E23"/>
    <mergeCell ref="A24:G24"/>
    <mergeCell ref="A25:G25"/>
    <mergeCell ref="A16:E16"/>
    <mergeCell ref="B17:C17"/>
    <mergeCell ref="A18:E21"/>
    <mergeCell ref="F18:G18"/>
    <mergeCell ref="A12:E12"/>
    <mergeCell ref="F12:F15"/>
    <mergeCell ref="A13:E13"/>
    <mergeCell ref="A14:E14"/>
    <mergeCell ref="A15:E15"/>
    <mergeCell ref="A10:E10"/>
    <mergeCell ref="F10:F11"/>
    <mergeCell ref="A11:E11"/>
    <mergeCell ref="B6:B8"/>
    <mergeCell ref="A1:A2"/>
    <mergeCell ref="B1:B2"/>
    <mergeCell ref="B4:B5"/>
    <mergeCell ref="C1:C2"/>
    <mergeCell ref="D1:G1"/>
    <mergeCell ref="D2:G2"/>
    <mergeCell ref="C4:C5"/>
    <mergeCell ref="D4:G4"/>
    <mergeCell ref="D5:G5"/>
    <mergeCell ref="C6:C8"/>
    <mergeCell ref="D6:G6"/>
    <mergeCell ref="D7:G7"/>
    <mergeCell ref="D8:G8"/>
  </mergeCells>
  <printOptions/>
  <pageMargins left="0.3937007874015748" right="0.1968503937007874" top="0.3937007874015748" bottom="0.3937007874015748" header="0.11811023622047245"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07"/>
  <sheetViews>
    <sheetView zoomScalePageLayoutView="0" workbookViewId="0" topLeftCell="A190">
      <selection activeCell="E216" sqref="E216"/>
    </sheetView>
  </sheetViews>
  <sheetFormatPr defaultColWidth="9.00390625" defaultRowHeight="12.75"/>
  <cols>
    <col min="1" max="1" width="41.375" style="0" customWidth="1"/>
    <col min="2" max="2" width="6.125" style="0" customWidth="1"/>
    <col min="3" max="3" width="10.25390625" style="0" customWidth="1"/>
    <col min="5" max="6" width="10.375" style="0" customWidth="1"/>
    <col min="7" max="7" width="10.25390625" style="0" customWidth="1"/>
    <col min="8" max="8" width="13.75390625" style="0" bestFit="1" customWidth="1"/>
  </cols>
  <sheetData>
    <row r="1" spans="1:7" ht="12.75" customHeight="1">
      <c r="A1" s="90"/>
      <c r="B1" s="90"/>
      <c r="C1" s="90"/>
      <c r="D1" s="89" t="s">
        <v>0</v>
      </c>
      <c r="E1" s="89"/>
      <c r="F1" s="89"/>
      <c r="G1" s="89"/>
    </row>
    <row r="2" spans="1:7" ht="76.5" customHeight="1">
      <c r="A2" s="90"/>
      <c r="B2" s="90"/>
      <c r="C2" s="90"/>
      <c r="D2" s="89" t="s">
        <v>1</v>
      </c>
      <c r="E2" s="89"/>
      <c r="F2" s="89"/>
      <c r="G2" s="89"/>
    </row>
    <row r="3" spans="1:7" ht="12.75">
      <c r="A3" s="1"/>
      <c r="B3" s="1"/>
      <c r="C3" s="1"/>
      <c r="D3" s="1"/>
      <c r="E3" s="1"/>
      <c r="F3" s="1"/>
      <c r="G3" s="1"/>
    </row>
    <row r="4" spans="1:7" ht="12.75" customHeight="1">
      <c r="A4" s="64" t="s">
        <v>160</v>
      </c>
      <c r="B4" s="90"/>
      <c r="C4" s="90"/>
      <c r="D4" s="89" t="s">
        <v>2</v>
      </c>
      <c r="E4" s="89"/>
      <c r="F4" s="89"/>
      <c r="G4" s="89"/>
    </row>
    <row r="5" spans="1:7" ht="25.5" customHeight="1">
      <c r="A5" s="65" t="s">
        <v>3</v>
      </c>
      <c r="B5" s="90"/>
      <c r="C5" s="90"/>
      <c r="D5" s="91" t="s">
        <v>161</v>
      </c>
      <c r="E5" s="91"/>
      <c r="F5" s="91"/>
      <c r="G5" s="91"/>
    </row>
    <row r="6" spans="1:7" ht="12.75" customHeight="1">
      <c r="A6" s="64" t="s">
        <v>162</v>
      </c>
      <c r="B6" s="90"/>
      <c r="C6" s="90"/>
      <c r="D6" s="89" t="s">
        <v>163</v>
      </c>
      <c r="E6" s="89"/>
      <c r="F6" s="89"/>
      <c r="G6" s="89"/>
    </row>
    <row r="7" spans="1:7" ht="12.75" customHeight="1">
      <c r="A7" s="64" t="s">
        <v>4</v>
      </c>
      <c r="B7" s="90"/>
      <c r="C7" s="90"/>
      <c r="D7" s="89" t="s">
        <v>4</v>
      </c>
      <c r="E7" s="89"/>
      <c r="F7" s="89"/>
      <c r="G7" s="89"/>
    </row>
    <row r="8" spans="1:7" ht="12.75" customHeight="1">
      <c r="A8" s="64" t="s">
        <v>164</v>
      </c>
      <c r="B8" s="90"/>
      <c r="C8" s="90"/>
      <c r="D8" s="89" t="s">
        <v>5</v>
      </c>
      <c r="E8" s="89"/>
      <c r="F8" s="89"/>
      <c r="G8" s="89"/>
    </row>
    <row r="9" spans="1:7" ht="12.75">
      <c r="A9" s="1"/>
      <c r="B9" s="1"/>
      <c r="C9" s="1"/>
      <c r="D9" s="1"/>
      <c r="E9" s="1"/>
      <c r="F9" s="1"/>
      <c r="G9" s="1"/>
    </row>
    <row r="10" spans="1:7" ht="15.75" customHeight="1">
      <c r="A10" s="92" t="s">
        <v>6</v>
      </c>
      <c r="B10" s="92"/>
      <c r="C10" s="92"/>
      <c r="D10" s="92"/>
      <c r="E10" s="92"/>
      <c r="F10" s="93"/>
      <c r="G10" s="1"/>
    </row>
    <row r="11" spans="1:7" ht="15.75" customHeight="1">
      <c r="A11" s="92" t="s">
        <v>7</v>
      </c>
      <c r="B11" s="92"/>
      <c r="C11" s="92"/>
      <c r="D11" s="92"/>
      <c r="E11" s="92"/>
      <c r="F11" s="93"/>
      <c r="G11" s="1"/>
    </row>
    <row r="12" spans="1:7" ht="15.75" customHeight="1">
      <c r="A12" s="92" t="s">
        <v>155</v>
      </c>
      <c r="B12" s="92"/>
      <c r="C12" s="92"/>
      <c r="D12" s="92"/>
      <c r="E12" s="92"/>
      <c r="F12" s="93"/>
      <c r="G12" s="1"/>
    </row>
    <row r="13" spans="1:7" ht="31.5" customHeight="1">
      <c r="A13" s="92" t="s">
        <v>8</v>
      </c>
      <c r="B13" s="92"/>
      <c r="C13" s="92"/>
      <c r="D13" s="92"/>
      <c r="E13" s="92"/>
      <c r="F13" s="93"/>
      <c r="G13" s="1"/>
    </row>
    <row r="14" spans="1:7" ht="15.75" customHeight="1">
      <c r="A14" s="94" t="s">
        <v>9</v>
      </c>
      <c r="B14" s="94"/>
      <c r="C14" s="94"/>
      <c r="D14" s="94"/>
      <c r="E14" s="94"/>
      <c r="F14" s="93"/>
      <c r="G14" s="1"/>
    </row>
    <row r="15" spans="1:7" ht="15.75">
      <c r="A15" s="94"/>
      <c r="B15" s="94"/>
      <c r="C15" s="94"/>
      <c r="D15" s="94"/>
      <c r="E15" s="94"/>
      <c r="F15" s="93"/>
      <c r="G15" s="1"/>
    </row>
    <row r="16" spans="1:7" ht="15.75" customHeight="1">
      <c r="A16" s="92" t="s">
        <v>154</v>
      </c>
      <c r="B16" s="92"/>
      <c r="C16" s="92"/>
      <c r="D16" s="92"/>
      <c r="E16" s="92"/>
      <c r="F16" s="2"/>
      <c r="G16" s="1"/>
    </row>
    <row r="17" spans="1:7" ht="15">
      <c r="A17" s="3"/>
      <c r="B17" s="98"/>
      <c r="C17" s="98"/>
      <c r="D17" s="3"/>
      <c r="E17" s="4"/>
      <c r="F17" s="2"/>
      <c r="G17" s="1"/>
    </row>
    <row r="18" spans="1:7" ht="12.75">
      <c r="A18" s="99" t="s">
        <v>144</v>
      </c>
      <c r="B18" s="100"/>
      <c r="C18" s="100"/>
      <c r="D18" s="100"/>
      <c r="E18" s="100"/>
      <c r="F18" s="105" t="s">
        <v>10</v>
      </c>
      <c r="G18" s="105"/>
    </row>
    <row r="19" spans="1:7" ht="24">
      <c r="A19" s="101"/>
      <c r="B19" s="102"/>
      <c r="C19" s="102"/>
      <c r="D19" s="102"/>
      <c r="E19" s="102"/>
      <c r="F19" s="25" t="s">
        <v>11</v>
      </c>
      <c r="G19" s="24"/>
    </row>
    <row r="20" spans="1:7" ht="12.75">
      <c r="A20" s="101"/>
      <c r="B20" s="102"/>
      <c r="C20" s="102"/>
      <c r="D20" s="102"/>
      <c r="E20" s="102"/>
      <c r="F20" s="25" t="s">
        <v>12</v>
      </c>
      <c r="G20" s="24">
        <v>1938412</v>
      </c>
    </row>
    <row r="21" spans="1:7" ht="12.75">
      <c r="A21" s="103"/>
      <c r="B21" s="104"/>
      <c r="C21" s="104"/>
      <c r="D21" s="104"/>
      <c r="E21" s="104"/>
      <c r="F21" s="24"/>
      <c r="G21" s="24"/>
    </row>
    <row r="22" spans="1:7" ht="15">
      <c r="A22" s="95" t="s">
        <v>13</v>
      </c>
      <c r="B22" s="96"/>
      <c r="C22" s="96"/>
      <c r="D22" s="96"/>
      <c r="E22" s="96"/>
      <c r="F22" s="24">
        <v>5837004708</v>
      </c>
      <c r="G22" s="24">
        <v>583701001</v>
      </c>
    </row>
    <row r="23" spans="1:7" ht="15">
      <c r="A23" s="95" t="s">
        <v>14</v>
      </c>
      <c r="B23" s="96"/>
      <c r="C23" s="96"/>
      <c r="D23" s="96"/>
      <c r="E23" s="96"/>
      <c r="F23" s="25" t="s">
        <v>15</v>
      </c>
      <c r="G23" s="24">
        <v>384</v>
      </c>
    </row>
    <row r="24" spans="1:7" ht="31.5" customHeight="1">
      <c r="A24" s="95" t="s">
        <v>16</v>
      </c>
      <c r="B24" s="96"/>
      <c r="C24" s="96"/>
      <c r="D24" s="96"/>
      <c r="E24" s="96"/>
      <c r="F24" s="96"/>
      <c r="G24" s="97"/>
    </row>
    <row r="25" spans="1:7" ht="31.5" customHeight="1">
      <c r="A25" s="95" t="s">
        <v>17</v>
      </c>
      <c r="B25" s="96"/>
      <c r="C25" s="96"/>
      <c r="D25" s="96"/>
      <c r="E25" s="96"/>
      <c r="F25" s="96"/>
      <c r="G25" s="97"/>
    </row>
    <row r="26" spans="1:7" ht="15">
      <c r="A26" s="9"/>
      <c r="B26" s="107"/>
      <c r="C26" s="107"/>
      <c r="D26" s="15"/>
      <c r="E26" s="10"/>
      <c r="F26" s="20"/>
      <c r="G26" s="21"/>
    </row>
    <row r="27" spans="1:7" ht="14.25">
      <c r="A27" s="108" t="s">
        <v>18</v>
      </c>
      <c r="B27" s="109"/>
      <c r="C27" s="109"/>
      <c r="D27" s="109"/>
      <c r="E27" s="109"/>
      <c r="F27" s="22"/>
      <c r="G27" s="23"/>
    </row>
    <row r="28" spans="1:7" ht="16.5" customHeight="1">
      <c r="A28" s="110" t="s">
        <v>19</v>
      </c>
      <c r="B28" s="102"/>
      <c r="C28" s="102"/>
      <c r="D28" s="102"/>
      <c r="E28" s="102"/>
      <c r="F28" s="102"/>
      <c r="G28" s="111"/>
    </row>
    <row r="29" spans="1:7" ht="12.75">
      <c r="A29" s="110"/>
      <c r="B29" s="102"/>
      <c r="C29" s="102"/>
      <c r="D29" s="102"/>
      <c r="E29" s="102"/>
      <c r="F29" s="102"/>
      <c r="G29" s="111"/>
    </row>
    <row r="30" spans="1:7" ht="15" customHeight="1">
      <c r="A30" s="99" t="s">
        <v>20</v>
      </c>
      <c r="B30" s="100"/>
      <c r="C30" s="100"/>
      <c r="D30" s="100"/>
      <c r="E30" s="100"/>
      <c r="F30" s="100"/>
      <c r="G30" s="112"/>
    </row>
    <row r="31" spans="1:7" ht="15" customHeight="1">
      <c r="A31" s="101" t="s">
        <v>21</v>
      </c>
      <c r="B31" s="102"/>
      <c r="C31" s="102"/>
      <c r="D31" s="102"/>
      <c r="E31" s="102"/>
      <c r="F31" s="102"/>
      <c r="G31" s="106"/>
    </row>
    <row r="32" spans="1:7" ht="15" customHeight="1">
      <c r="A32" s="101" t="s">
        <v>22</v>
      </c>
      <c r="B32" s="102"/>
      <c r="C32" s="102"/>
      <c r="D32" s="102"/>
      <c r="E32" s="102"/>
      <c r="F32" s="102"/>
      <c r="G32" s="106"/>
    </row>
    <row r="33" spans="1:7" ht="15" customHeight="1">
      <c r="A33" s="101" t="s">
        <v>23</v>
      </c>
      <c r="B33" s="102"/>
      <c r="C33" s="102"/>
      <c r="D33" s="102"/>
      <c r="E33" s="102"/>
      <c r="F33" s="102"/>
      <c r="G33" s="106"/>
    </row>
    <row r="34" spans="1:7" ht="15" customHeight="1">
      <c r="A34" s="101" t="s">
        <v>24</v>
      </c>
      <c r="B34" s="102"/>
      <c r="C34" s="102"/>
      <c r="D34" s="102"/>
      <c r="E34" s="102"/>
      <c r="F34" s="102"/>
      <c r="G34" s="106"/>
    </row>
    <row r="35" spans="1:7" ht="15" customHeight="1">
      <c r="A35" s="101" t="s">
        <v>25</v>
      </c>
      <c r="B35" s="102"/>
      <c r="C35" s="102"/>
      <c r="D35" s="102"/>
      <c r="E35" s="102"/>
      <c r="F35" s="102"/>
      <c r="G35" s="106"/>
    </row>
    <row r="36" spans="1:7" ht="15" customHeight="1">
      <c r="A36" s="101" t="s">
        <v>26</v>
      </c>
      <c r="B36" s="102"/>
      <c r="C36" s="102"/>
      <c r="D36" s="102"/>
      <c r="E36" s="102"/>
      <c r="F36" s="102"/>
      <c r="G36" s="106"/>
    </row>
    <row r="37" spans="1:7" ht="15" customHeight="1">
      <c r="A37" s="101" t="s">
        <v>27</v>
      </c>
      <c r="B37" s="102"/>
      <c r="C37" s="102"/>
      <c r="D37" s="102"/>
      <c r="E37" s="102"/>
      <c r="F37" s="102"/>
      <c r="G37" s="106"/>
    </row>
    <row r="38" spans="1:7" ht="15" customHeight="1">
      <c r="A38" s="101" t="s">
        <v>28</v>
      </c>
      <c r="B38" s="102"/>
      <c r="C38" s="102"/>
      <c r="D38" s="102"/>
      <c r="E38" s="102"/>
      <c r="F38" s="102"/>
      <c r="G38" s="106"/>
    </row>
    <row r="39" spans="1:7" ht="45" customHeight="1">
      <c r="A39" s="101" t="s">
        <v>148</v>
      </c>
      <c r="B39" s="102"/>
      <c r="C39" s="102"/>
      <c r="D39" s="102"/>
      <c r="E39" s="102"/>
      <c r="F39" s="102"/>
      <c r="G39" s="106"/>
    </row>
    <row r="40" spans="1:7" ht="45" customHeight="1">
      <c r="A40" s="101" t="s">
        <v>149</v>
      </c>
      <c r="B40" s="102"/>
      <c r="C40" s="102"/>
      <c r="D40" s="102"/>
      <c r="E40" s="102"/>
      <c r="F40" s="102"/>
      <c r="G40" s="106"/>
    </row>
    <row r="41" spans="1:7" ht="47.25" customHeight="1">
      <c r="A41" s="101" t="s">
        <v>150</v>
      </c>
      <c r="B41" s="102"/>
      <c r="C41" s="102"/>
      <c r="D41" s="102"/>
      <c r="E41" s="102"/>
      <c r="F41" s="102"/>
      <c r="G41" s="106"/>
    </row>
    <row r="42" spans="1:7" ht="60" customHeight="1">
      <c r="A42" s="101" t="s">
        <v>151</v>
      </c>
      <c r="B42" s="102"/>
      <c r="C42" s="102"/>
      <c r="D42" s="102"/>
      <c r="E42" s="102"/>
      <c r="F42" s="102"/>
      <c r="G42" s="106"/>
    </row>
    <row r="43" spans="1:7" ht="30" customHeight="1">
      <c r="A43" s="101" t="s">
        <v>29</v>
      </c>
      <c r="B43" s="102"/>
      <c r="C43" s="102"/>
      <c r="D43" s="102"/>
      <c r="E43" s="102"/>
      <c r="F43" s="102"/>
      <c r="G43" s="106"/>
    </row>
    <row r="44" spans="1:7" ht="15" customHeight="1">
      <c r="A44" s="101" t="s">
        <v>30</v>
      </c>
      <c r="B44" s="102"/>
      <c r="C44" s="102"/>
      <c r="D44" s="102"/>
      <c r="E44" s="102"/>
      <c r="F44" s="102"/>
      <c r="G44" s="106"/>
    </row>
    <row r="45" spans="1:7" ht="15" customHeight="1">
      <c r="A45" s="101" t="s">
        <v>31</v>
      </c>
      <c r="B45" s="102"/>
      <c r="C45" s="102"/>
      <c r="D45" s="102"/>
      <c r="E45" s="102"/>
      <c r="F45" s="102"/>
      <c r="G45" s="106"/>
    </row>
    <row r="46" spans="1:7" ht="15" customHeight="1">
      <c r="A46" s="101" t="s">
        <v>32</v>
      </c>
      <c r="B46" s="102"/>
      <c r="C46" s="102"/>
      <c r="D46" s="102"/>
      <c r="E46" s="102"/>
      <c r="F46" s="102"/>
      <c r="G46" s="106"/>
    </row>
    <row r="47" spans="1:7" ht="30" customHeight="1">
      <c r="A47" s="101" t="s">
        <v>33</v>
      </c>
      <c r="B47" s="102"/>
      <c r="C47" s="102"/>
      <c r="D47" s="102"/>
      <c r="E47" s="102"/>
      <c r="F47" s="102"/>
      <c r="G47" s="106"/>
    </row>
    <row r="48" spans="1:7" ht="15" customHeight="1">
      <c r="A48" s="101" t="s">
        <v>34</v>
      </c>
      <c r="B48" s="102"/>
      <c r="C48" s="102"/>
      <c r="D48" s="102"/>
      <c r="E48" s="102"/>
      <c r="F48" s="102"/>
      <c r="G48" s="106"/>
    </row>
    <row r="49" spans="1:7" ht="45.75" customHeight="1">
      <c r="A49" s="103" t="s">
        <v>152</v>
      </c>
      <c r="B49" s="104"/>
      <c r="C49" s="104"/>
      <c r="D49" s="104"/>
      <c r="E49" s="104"/>
      <c r="F49" s="104"/>
      <c r="G49" s="119"/>
    </row>
    <row r="50" spans="1:7" ht="15">
      <c r="A50" s="95" t="s">
        <v>35</v>
      </c>
      <c r="B50" s="96"/>
      <c r="C50" s="96"/>
      <c r="D50" s="96"/>
      <c r="E50" s="96"/>
      <c r="F50" s="96"/>
      <c r="G50" s="97"/>
    </row>
    <row r="51" spans="1:7" ht="45" customHeight="1">
      <c r="A51" s="113" t="s">
        <v>36</v>
      </c>
      <c r="B51" s="114"/>
      <c r="C51" s="114"/>
      <c r="D51" s="114"/>
      <c r="E51" s="114"/>
      <c r="F51" s="114"/>
      <c r="G51" s="115"/>
    </row>
    <row r="52" spans="1:7" ht="15" customHeight="1">
      <c r="A52" s="116" t="s">
        <v>37</v>
      </c>
      <c r="B52" s="117"/>
      <c r="C52" s="117"/>
      <c r="D52" s="117"/>
      <c r="E52" s="117"/>
      <c r="F52" s="117"/>
      <c r="G52" s="118"/>
    </row>
    <row r="53" spans="1:7" ht="15" customHeight="1">
      <c r="A53" s="116" t="s">
        <v>38</v>
      </c>
      <c r="B53" s="117"/>
      <c r="C53" s="117"/>
      <c r="D53" s="117"/>
      <c r="E53" s="117"/>
      <c r="F53" s="117"/>
      <c r="G53" s="118"/>
    </row>
    <row r="54" spans="1:7" ht="15" customHeight="1">
      <c r="A54" s="116" t="s">
        <v>39</v>
      </c>
      <c r="B54" s="117"/>
      <c r="C54" s="117"/>
      <c r="D54" s="117"/>
      <c r="E54" s="117"/>
      <c r="F54" s="117"/>
      <c r="G54" s="118"/>
    </row>
    <row r="55" spans="1:7" ht="47.25" customHeight="1">
      <c r="A55" s="122" t="s">
        <v>153</v>
      </c>
      <c r="B55" s="123"/>
      <c r="C55" s="123"/>
      <c r="D55" s="123"/>
      <c r="E55" s="123"/>
      <c r="F55" s="123"/>
      <c r="G55" s="124"/>
    </row>
    <row r="56" spans="1:7" ht="15" customHeight="1">
      <c r="A56" s="116" t="s">
        <v>143</v>
      </c>
      <c r="B56" s="117"/>
      <c r="C56" s="117"/>
      <c r="D56" s="117"/>
      <c r="E56" s="117"/>
      <c r="F56" s="117"/>
      <c r="G56" s="118"/>
    </row>
    <row r="57" spans="1:7" ht="29.25" customHeight="1">
      <c r="A57" s="125" t="s">
        <v>142</v>
      </c>
      <c r="B57" s="126"/>
      <c r="C57" s="126"/>
      <c r="D57" s="126"/>
      <c r="E57" s="126"/>
      <c r="F57" s="126"/>
      <c r="G57" s="127"/>
    </row>
    <row r="58" spans="1:7" ht="14.25">
      <c r="A58" s="120" t="s">
        <v>40</v>
      </c>
      <c r="B58" s="120"/>
      <c r="C58" s="120"/>
      <c r="D58" s="120"/>
      <c r="E58" s="120"/>
      <c r="F58" s="128"/>
      <c r="G58" s="129"/>
    </row>
    <row r="59" spans="1:7" ht="15">
      <c r="A59" s="121" t="s">
        <v>41</v>
      </c>
      <c r="B59" s="121"/>
      <c r="C59" s="121"/>
      <c r="D59" s="121"/>
      <c r="E59" s="121"/>
      <c r="F59" s="121" t="s">
        <v>42</v>
      </c>
      <c r="G59" s="121"/>
    </row>
    <row r="60" spans="1:7" ht="15" customHeight="1">
      <c r="A60" s="132" t="s">
        <v>43</v>
      </c>
      <c r="B60" s="132"/>
      <c r="C60" s="132"/>
      <c r="D60" s="132"/>
      <c r="E60" s="132"/>
      <c r="F60" s="133">
        <v>189208.68</v>
      </c>
      <c r="G60" s="133"/>
    </row>
    <row r="61" spans="1:7" ht="15">
      <c r="A61" s="130" t="s">
        <v>44</v>
      </c>
      <c r="B61" s="130"/>
      <c r="C61" s="130"/>
      <c r="D61" s="130"/>
      <c r="E61" s="130"/>
      <c r="F61" s="131"/>
      <c r="G61" s="131"/>
    </row>
    <row r="62" spans="1:7" ht="30" customHeight="1">
      <c r="A62" s="130" t="s">
        <v>45</v>
      </c>
      <c r="B62" s="130"/>
      <c r="C62" s="130"/>
      <c r="D62" s="130"/>
      <c r="E62" s="130"/>
      <c r="F62" s="131">
        <v>73672.71</v>
      </c>
      <c r="G62" s="131"/>
    </row>
    <row r="63" spans="1:7" ht="15">
      <c r="A63" s="130" t="s">
        <v>46</v>
      </c>
      <c r="B63" s="130"/>
      <c r="C63" s="130"/>
      <c r="D63" s="130"/>
      <c r="E63" s="130"/>
      <c r="F63" s="131"/>
      <c r="G63" s="131"/>
    </row>
    <row r="64" spans="1:7" ht="30" customHeight="1">
      <c r="A64" s="130" t="s">
        <v>47</v>
      </c>
      <c r="B64" s="130"/>
      <c r="C64" s="130"/>
      <c r="D64" s="130"/>
      <c r="E64" s="130"/>
      <c r="F64" s="131">
        <v>73672.71</v>
      </c>
      <c r="G64" s="131"/>
    </row>
    <row r="65" spans="1:7" ht="45" customHeight="1">
      <c r="A65" s="130" t="s">
        <v>48</v>
      </c>
      <c r="B65" s="130"/>
      <c r="C65" s="130"/>
      <c r="D65" s="130"/>
      <c r="E65" s="130"/>
      <c r="F65" s="131"/>
      <c r="G65" s="131"/>
    </row>
    <row r="66" spans="1:7" ht="45" customHeight="1">
      <c r="A66" s="130" t="s">
        <v>50</v>
      </c>
      <c r="B66" s="130"/>
      <c r="C66" s="130"/>
      <c r="D66" s="130"/>
      <c r="E66" s="130"/>
      <c r="F66" s="131"/>
      <c r="G66" s="131"/>
    </row>
    <row r="67" spans="1:7" ht="15">
      <c r="A67" s="130" t="s">
        <v>51</v>
      </c>
      <c r="B67" s="130"/>
      <c r="C67" s="130"/>
      <c r="D67" s="130"/>
      <c r="E67" s="130"/>
      <c r="F67" s="131">
        <v>30316.36</v>
      </c>
      <c r="G67" s="131"/>
    </row>
    <row r="68" spans="1:7" ht="30" customHeight="1">
      <c r="A68" s="130" t="s">
        <v>52</v>
      </c>
      <c r="B68" s="130"/>
      <c r="C68" s="130"/>
      <c r="D68" s="130"/>
      <c r="E68" s="130"/>
      <c r="F68" s="131">
        <v>115535.97</v>
      </c>
      <c r="G68" s="131"/>
    </row>
    <row r="69" spans="1:7" ht="15">
      <c r="A69" s="130" t="s">
        <v>46</v>
      </c>
      <c r="B69" s="130"/>
      <c r="C69" s="130"/>
      <c r="D69" s="130"/>
      <c r="E69" s="130"/>
      <c r="F69" s="131"/>
      <c r="G69" s="131"/>
    </row>
    <row r="70" spans="1:7" ht="15">
      <c r="A70" s="130" t="s">
        <v>53</v>
      </c>
      <c r="B70" s="130"/>
      <c r="C70" s="130"/>
      <c r="D70" s="130"/>
      <c r="E70" s="130"/>
      <c r="F70" s="131">
        <v>111200.27</v>
      </c>
      <c r="G70" s="131"/>
    </row>
    <row r="71" spans="1:7" ht="15">
      <c r="A71" s="130" t="s">
        <v>54</v>
      </c>
      <c r="B71" s="130"/>
      <c r="C71" s="130"/>
      <c r="D71" s="130"/>
      <c r="E71" s="130"/>
      <c r="F71" s="131">
        <v>61266.63</v>
      </c>
      <c r="G71" s="131"/>
    </row>
    <row r="72" spans="1:7" ht="15">
      <c r="A72" s="132" t="s">
        <v>55</v>
      </c>
      <c r="B72" s="132"/>
      <c r="C72" s="132"/>
      <c r="D72" s="132"/>
      <c r="E72" s="132"/>
      <c r="F72" s="131" t="s">
        <v>49</v>
      </c>
      <c r="G72" s="131"/>
    </row>
    <row r="73" spans="1:7" ht="15">
      <c r="A73" s="130" t="s">
        <v>44</v>
      </c>
      <c r="B73" s="130"/>
      <c r="C73" s="130"/>
      <c r="D73" s="130"/>
      <c r="E73" s="130"/>
      <c r="F73" s="131"/>
      <c r="G73" s="131"/>
    </row>
    <row r="74" spans="1:7" ht="30" customHeight="1">
      <c r="A74" s="130" t="s">
        <v>56</v>
      </c>
      <c r="B74" s="130"/>
      <c r="C74" s="130"/>
      <c r="D74" s="130"/>
      <c r="E74" s="130"/>
      <c r="F74" s="131" t="s">
        <v>49</v>
      </c>
      <c r="G74" s="131"/>
    </row>
    <row r="75" spans="1:7" ht="30" customHeight="1">
      <c r="A75" s="130" t="s">
        <v>57</v>
      </c>
      <c r="B75" s="130"/>
      <c r="C75" s="130"/>
      <c r="D75" s="130"/>
      <c r="E75" s="130"/>
      <c r="F75" s="131" t="s">
        <v>49</v>
      </c>
      <c r="G75" s="131"/>
    </row>
    <row r="76" spans="1:7" ht="30" customHeight="1">
      <c r="A76" s="130" t="s">
        <v>58</v>
      </c>
      <c r="B76" s="130"/>
      <c r="C76" s="130"/>
      <c r="D76" s="130"/>
      <c r="E76" s="130"/>
      <c r="F76" s="131" t="s">
        <v>49</v>
      </c>
      <c r="G76" s="131"/>
    </row>
    <row r="77" spans="1:7" ht="15">
      <c r="A77" s="132" t="s">
        <v>59</v>
      </c>
      <c r="B77" s="132"/>
      <c r="C77" s="132"/>
      <c r="D77" s="132"/>
      <c r="E77" s="132"/>
      <c r="F77" s="131" t="s">
        <v>49</v>
      </c>
      <c r="G77" s="131"/>
    </row>
    <row r="78" spans="1:7" ht="15">
      <c r="A78" s="130" t="s">
        <v>44</v>
      </c>
      <c r="B78" s="130"/>
      <c r="C78" s="130"/>
      <c r="D78" s="130"/>
      <c r="E78" s="130"/>
      <c r="F78" s="131"/>
      <c r="G78" s="131"/>
    </row>
    <row r="79" spans="1:7" ht="15">
      <c r="A79" s="130" t="s">
        <v>60</v>
      </c>
      <c r="B79" s="130"/>
      <c r="C79" s="130"/>
      <c r="D79" s="130"/>
      <c r="E79" s="130"/>
      <c r="F79" s="131" t="s">
        <v>49</v>
      </c>
      <c r="G79" s="131"/>
    </row>
    <row r="80" spans="1:7" ht="30" customHeight="1">
      <c r="A80" s="130" t="s">
        <v>61</v>
      </c>
      <c r="B80" s="130"/>
      <c r="C80" s="130"/>
      <c r="D80" s="130"/>
      <c r="E80" s="130"/>
      <c r="F80" s="131" t="s">
        <v>49</v>
      </c>
      <c r="G80" s="131"/>
    </row>
    <row r="81" spans="1:7" ht="45" customHeight="1">
      <c r="A81" s="130" t="s">
        <v>62</v>
      </c>
      <c r="B81" s="130"/>
      <c r="C81" s="130"/>
      <c r="D81" s="130"/>
      <c r="E81" s="130"/>
      <c r="F81" s="131" t="s">
        <v>49</v>
      </c>
      <c r="G81" s="131"/>
    </row>
    <row r="82" spans="1:7" ht="12.75">
      <c r="A82" s="120" t="s">
        <v>63</v>
      </c>
      <c r="B82" s="120"/>
      <c r="C82" s="120"/>
      <c r="D82" s="120"/>
      <c r="E82" s="120"/>
      <c r="F82" s="120"/>
      <c r="G82" s="120"/>
    </row>
    <row r="83" spans="1:7" ht="12.75">
      <c r="A83" s="120"/>
      <c r="B83" s="120"/>
      <c r="C83" s="120"/>
      <c r="D83" s="120"/>
      <c r="E83" s="120"/>
      <c r="F83" s="120"/>
      <c r="G83" s="120"/>
    </row>
    <row r="84" spans="1:7" ht="12.75">
      <c r="A84" s="120"/>
      <c r="B84" s="120"/>
      <c r="C84" s="120"/>
      <c r="D84" s="120"/>
      <c r="E84" s="120"/>
      <c r="F84" s="120"/>
      <c r="G84" s="120"/>
    </row>
    <row r="85" spans="1:7" ht="28.5" customHeight="1">
      <c r="A85" s="132" t="s">
        <v>64</v>
      </c>
      <c r="B85" s="132"/>
      <c r="C85" s="134" t="s">
        <v>165</v>
      </c>
      <c r="D85" s="134"/>
      <c r="E85" s="134"/>
      <c r="F85" s="134"/>
      <c r="G85" s="134"/>
    </row>
    <row r="86" spans="1:7" ht="40.5" customHeight="1">
      <c r="A86" s="132" t="s">
        <v>65</v>
      </c>
      <c r="B86" s="132"/>
      <c r="C86" s="134" t="s">
        <v>158</v>
      </c>
      <c r="D86" s="134"/>
      <c r="E86" s="134"/>
      <c r="F86" s="134"/>
      <c r="G86" s="134"/>
    </row>
    <row r="87" spans="1:7" ht="28.5" customHeight="1">
      <c r="A87" s="132" t="s">
        <v>66</v>
      </c>
      <c r="B87" s="132"/>
      <c r="C87" s="134" t="s">
        <v>67</v>
      </c>
      <c r="D87" s="134"/>
      <c r="E87" s="134"/>
      <c r="F87" s="134"/>
      <c r="G87" s="134"/>
    </row>
    <row r="88" spans="1:7" ht="12.75">
      <c r="A88" s="121" t="s">
        <v>41</v>
      </c>
      <c r="B88" s="134" t="s">
        <v>68</v>
      </c>
      <c r="C88" s="134" t="s">
        <v>69</v>
      </c>
      <c r="D88" s="134" t="s">
        <v>70</v>
      </c>
      <c r="E88" s="134"/>
      <c r="F88" s="134"/>
      <c r="G88" s="134"/>
    </row>
    <row r="89" spans="1:7" ht="15">
      <c r="A89" s="121"/>
      <c r="B89" s="134"/>
      <c r="C89" s="134"/>
      <c r="D89" s="12" t="s">
        <v>71</v>
      </c>
      <c r="E89" s="27" t="s">
        <v>72</v>
      </c>
      <c r="F89" s="12" t="s">
        <v>73</v>
      </c>
      <c r="G89" s="16" t="s">
        <v>74</v>
      </c>
    </row>
    <row r="90" spans="1:7" ht="30.75" customHeight="1">
      <c r="A90" s="11" t="s">
        <v>75</v>
      </c>
      <c r="B90" s="12" t="s">
        <v>76</v>
      </c>
      <c r="C90" s="45" t="s">
        <v>49</v>
      </c>
      <c r="D90" s="45" t="s">
        <v>49</v>
      </c>
      <c r="E90" s="46" t="s">
        <v>49</v>
      </c>
      <c r="F90" s="45" t="s">
        <v>49</v>
      </c>
      <c r="G90" s="45" t="s">
        <v>49</v>
      </c>
    </row>
    <row r="91" spans="1:7" s="32" customFormat="1" ht="15" customHeight="1">
      <c r="A91" s="28" t="s">
        <v>139</v>
      </c>
      <c r="B91" s="13" t="s">
        <v>76</v>
      </c>
      <c r="C91" s="47">
        <f>SUM(D91:G91)</f>
        <v>283321.2</v>
      </c>
      <c r="D91" s="47">
        <f>D93+D100+D109+D115</f>
        <v>61016.8</v>
      </c>
      <c r="E91" s="47">
        <f>E93+E100+E109+E115</f>
        <v>83749.09999999999</v>
      </c>
      <c r="F91" s="47">
        <f>F93+F100+F109+F115</f>
        <v>73689.3</v>
      </c>
      <c r="G91" s="47">
        <f>G93+G100+G109+G115</f>
        <v>64865.99999999999</v>
      </c>
    </row>
    <row r="92" spans="1:7" ht="15" customHeight="1">
      <c r="A92" s="11" t="s">
        <v>77</v>
      </c>
      <c r="B92" s="14" t="s">
        <v>76</v>
      </c>
      <c r="C92" s="49"/>
      <c r="D92" s="49"/>
      <c r="E92" s="50"/>
      <c r="F92" s="49"/>
      <c r="G92" s="49"/>
    </row>
    <row r="93" spans="1:7" s="32" customFormat="1" ht="29.25" customHeight="1">
      <c r="A93" s="28" t="s">
        <v>125</v>
      </c>
      <c r="B93" s="13" t="s">
        <v>76</v>
      </c>
      <c r="C93" s="47">
        <f>SUM(D93:G93)</f>
        <v>244800.8</v>
      </c>
      <c r="D93" s="47">
        <f>SUM(D95:D98)</f>
        <v>48753</v>
      </c>
      <c r="E93" s="47">
        <f>SUM(E95:E98)</f>
        <v>65598.2</v>
      </c>
      <c r="F93" s="47">
        <f>SUM(F95:F98)</f>
        <v>65898.8</v>
      </c>
      <c r="G93" s="47">
        <f>SUM(G95:G98)</f>
        <v>64550.799999999996</v>
      </c>
    </row>
    <row r="94" spans="1:7" s="61" customFormat="1" ht="17.25" customHeight="1">
      <c r="A94" s="9" t="s">
        <v>77</v>
      </c>
      <c r="B94" s="38"/>
      <c r="C94" s="51"/>
      <c r="D94" s="49"/>
      <c r="E94" s="50"/>
      <c r="F94" s="49"/>
      <c r="G94" s="49"/>
    </row>
    <row r="95" spans="1:7" s="61" customFormat="1" ht="80.25" customHeight="1">
      <c r="A95" s="40" t="s">
        <v>172</v>
      </c>
      <c r="B95" s="40"/>
      <c r="C95" s="52">
        <f>SUM(D95:G95)</f>
        <v>28158.1</v>
      </c>
      <c r="D95" s="53">
        <v>5439.7</v>
      </c>
      <c r="E95" s="50">
        <v>7737.6</v>
      </c>
      <c r="F95" s="49">
        <v>7207.4</v>
      </c>
      <c r="G95" s="49">
        <v>7773.4</v>
      </c>
    </row>
    <row r="96" spans="1:7" s="61" customFormat="1" ht="76.5" customHeight="1">
      <c r="A96" s="40" t="s">
        <v>173</v>
      </c>
      <c r="B96" s="40"/>
      <c r="C96" s="52">
        <f>SUM(D96:G96)</f>
        <v>3082.9</v>
      </c>
      <c r="D96" s="53">
        <v>551.8</v>
      </c>
      <c r="E96" s="50">
        <v>872</v>
      </c>
      <c r="F96" s="49">
        <v>852</v>
      </c>
      <c r="G96" s="49">
        <v>807.1</v>
      </c>
    </row>
    <row r="97" spans="1:7" s="61" customFormat="1" ht="78" customHeight="1">
      <c r="A97" s="40" t="s">
        <v>170</v>
      </c>
      <c r="B97" s="40"/>
      <c r="C97" s="52">
        <f>SUM(D97:G97)</f>
        <v>195882.10000000003</v>
      </c>
      <c r="D97" s="53">
        <v>39221.9</v>
      </c>
      <c r="E97" s="50">
        <v>52271.3</v>
      </c>
      <c r="F97" s="49">
        <v>53051.7</v>
      </c>
      <c r="G97" s="49">
        <v>51337.2</v>
      </c>
    </row>
    <row r="98" spans="1:7" s="61" customFormat="1" ht="76.5" customHeight="1">
      <c r="A98" s="39" t="s">
        <v>171</v>
      </c>
      <c r="B98" s="39"/>
      <c r="C98" s="52">
        <f>SUM(D98:G98)</f>
        <v>17677.699999999997</v>
      </c>
      <c r="D98" s="53">
        <v>3539.6</v>
      </c>
      <c r="E98" s="50">
        <v>4717.3</v>
      </c>
      <c r="F98" s="49">
        <v>4787.7</v>
      </c>
      <c r="G98" s="49">
        <v>4633.1</v>
      </c>
    </row>
    <row r="99" spans="1:7" s="32" customFormat="1" ht="15" customHeight="1">
      <c r="A99" s="28" t="s">
        <v>78</v>
      </c>
      <c r="B99" s="13" t="s">
        <v>76</v>
      </c>
      <c r="C99" s="47"/>
      <c r="D99" s="47"/>
      <c r="E99" s="48"/>
      <c r="F99" s="47"/>
      <c r="G99" s="47"/>
    </row>
    <row r="100" spans="1:7" s="32" customFormat="1" ht="16.5" customHeight="1">
      <c r="A100" s="28" t="s">
        <v>126</v>
      </c>
      <c r="B100" s="13" t="s">
        <v>76</v>
      </c>
      <c r="C100" s="47">
        <f>SUM(D100:G100)</f>
        <v>37225</v>
      </c>
      <c r="D100" s="47">
        <f>SUM(D102:D108)</f>
        <v>12000</v>
      </c>
      <c r="E100" s="47">
        <f>SUM(E102:E108)</f>
        <v>17800</v>
      </c>
      <c r="F100" s="47">
        <f>SUM(F102:F108)</f>
        <v>7425</v>
      </c>
      <c r="G100" s="47">
        <f>SUM(G102:G108)</f>
        <v>0</v>
      </c>
    </row>
    <row r="101" spans="1:7" s="61" customFormat="1" ht="15" customHeight="1">
      <c r="A101" s="11" t="s">
        <v>77</v>
      </c>
      <c r="B101" s="14"/>
      <c r="C101" s="49"/>
      <c r="D101" s="49"/>
      <c r="E101" s="50"/>
      <c r="F101" s="49"/>
      <c r="G101" s="49"/>
    </row>
    <row r="102" spans="1:7" s="61" customFormat="1" ht="40.5" customHeight="1">
      <c r="A102" s="29" t="s">
        <v>174</v>
      </c>
      <c r="B102" s="14"/>
      <c r="C102" s="52">
        <f aca="true" t="shared" si="0" ref="C102:C109">SUM(D102:G102)</f>
        <v>6600</v>
      </c>
      <c r="D102" s="49"/>
      <c r="E102" s="50">
        <v>3100</v>
      </c>
      <c r="F102" s="49">
        <v>3500</v>
      </c>
      <c r="G102" s="49"/>
    </row>
    <row r="103" spans="1:7" s="61" customFormat="1" ht="27.75" customHeight="1" hidden="1">
      <c r="A103" s="29" t="s">
        <v>140</v>
      </c>
      <c r="B103" s="14"/>
      <c r="C103" s="52">
        <f t="shared" si="0"/>
        <v>0</v>
      </c>
      <c r="D103" s="49"/>
      <c r="E103" s="50"/>
      <c r="F103" s="49"/>
      <c r="G103" s="49">
        <v>0</v>
      </c>
    </row>
    <row r="104" spans="1:7" s="61" customFormat="1" ht="54.75" customHeight="1">
      <c r="A104" s="29" t="s">
        <v>175</v>
      </c>
      <c r="B104" s="14"/>
      <c r="C104" s="52">
        <f t="shared" si="0"/>
        <v>2000</v>
      </c>
      <c r="D104" s="49"/>
      <c r="E104" s="50"/>
      <c r="F104" s="49">
        <v>2000</v>
      </c>
      <c r="G104" s="49"/>
    </row>
    <row r="105" spans="1:7" s="61" customFormat="1" ht="15.75" customHeight="1" hidden="1">
      <c r="A105" s="41" t="s">
        <v>141</v>
      </c>
      <c r="B105" s="14"/>
      <c r="C105" s="52">
        <f t="shared" si="0"/>
        <v>0</v>
      </c>
      <c r="D105" s="49"/>
      <c r="E105" s="50"/>
      <c r="F105" s="49"/>
      <c r="G105" s="49"/>
    </row>
    <row r="106" spans="1:7" s="61" customFormat="1" ht="54.75" customHeight="1">
      <c r="A106" s="42" t="s">
        <v>176</v>
      </c>
      <c r="B106" s="14"/>
      <c r="C106" s="52">
        <f t="shared" si="0"/>
        <v>400</v>
      </c>
      <c r="D106" s="49"/>
      <c r="E106" s="50">
        <v>400</v>
      </c>
      <c r="F106" s="49"/>
      <c r="G106" s="49"/>
    </row>
    <row r="107" spans="1:7" s="61" customFormat="1" ht="54" customHeight="1">
      <c r="A107" s="16" t="s">
        <v>177</v>
      </c>
      <c r="B107" s="14"/>
      <c r="C107" s="52">
        <f t="shared" si="0"/>
        <v>24925</v>
      </c>
      <c r="D107" s="49">
        <v>12000</v>
      </c>
      <c r="E107" s="50">
        <v>11000</v>
      </c>
      <c r="F107" s="49">
        <v>1925</v>
      </c>
      <c r="G107" s="49"/>
    </row>
    <row r="108" spans="1:7" s="61" customFormat="1" ht="39" customHeight="1">
      <c r="A108" s="43" t="s">
        <v>178</v>
      </c>
      <c r="B108" s="14"/>
      <c r="C108" s="52">
        <f t="shared" si="0"/>
        <v>3300</v>
      </c>
      <c r="D108" s="49"/>
      <c r="E108" s="50">
        <v>3300</v>
      </c>
      <c r="F108" s="49"/>
      <c r="G108" s="49"/>
    </row>
    <row r="109" spans="1:7" s="32" customFormat="1" ht="80.25" customHeight="1">
      <c r="A109" s="28" t="s">
        <v>79</v>
      </c>
      <c r="B109" s="13" t="s">
        <v>76</v>
      </c>
      <c r="C109" s="47">
        <f t="shared" si="0"/>
        <v>1295.4</v>
      </c>
      <c r="D109" s="47">
        <f>SUM(D111:D114)</f>
        <v>263.8</v>
      </c>
      <c r="E109" s="47">
        <f>SUM(E111:E114)</f>
        <v>350.9</v>
      </c>
      <c r="F109" s="47">
        <f>SUM(F111:F114)</f>
        <v>365.5</v>
      </c>
      <c r="G109" s="47">
        <f>SUM(G111:G114)</f>
        <v>315.2</v>
      </c>
    </row>
    <row r="110" spans="1:7" ht="15" customHeight="1">
      <c r="A110" s="29" t="s">
        <v>77</v>
      </c>
      <c r="B110" s="17" t="s">
        <v>76</v>
      </c>
      <c r="C110" s="49"/>
      <c r="D110" s="49"/>
      <c r="E110" s="50"/>
      <c r="F110" s="49"/>
      <c r="G110" s="49"/>
    </row>
    <row r="111" spans="1:7" ht="30.75" customHeight="1">
      <c r="A111" s="11" t="s">
        <v>166</v>
      </c>
      <c r="B111" s="17"/>
      <c r="C111" s="49">
        <f>SUM(D111:G111)</f>
        <v>20</v>
      </c>
      <c r="D111" s="49"/>
      <c r="E111" s="50"/>
      <c r="F111" s="49">
        <v>20</v>
      </c>
      <c r="G111" s="49"/>
    </row>
    <row r="112" spans="1:7" ht="44.25" customHeight="1">
      <c r="A112" s="11" t="s">
        <v>167</v>
      </c>
      <c r="B112" s="17"/>
      <c r="C112" s="49">
        <f>SUM(D112:G112)</f>
        <v>10</v>
      </c>
      <c r="D112" s="49"/>
      <c r="E112" s="50"/>
      <c r="F112" s="49">
        <v>10</v>
      </c>
      <c r="G112" s="49"/>
    </row>
    <row r="113" spans="1:7" ht="42.75" customHeight="1">
      <c r="A113" s="11" t="s">
        <v>168</v>
      </c>
      <c r="B113" s="17"/>
      <c r="C113" s="49">
        <f>SUM(D113:G113)</f>
        <v>15.4</v>
      </c>
      <c r="D113" s="49">
        <v>3.8</v>
      </c>
      <c r="E113" s="50">
        <v>3.9</v>
      </c>
      <c r="F113" s="49">
        <v>3.8</v>
      </c>
      <c r="G113" s="49">
        <v>3.9</v>
      </c>
    </row>
    <row r="114" spans="1:7" ht="43.5" customHeight="1">
      <c r="A114" s="11" t="s">
        <v>169</v>
      </c>
      <c r="B114" s="17" t="s">
        <v>76</v>
      </c>
      <c r="C114" s="49">
        <f>SUM(D114:G114)</f>
        <v>1250</v>
      </c>
      <c r="D114" s="49">
        <v>260</v>
      </c>
      <c r="E114" s="50">
        <v>347</v>
      </c>
      <c r="F114" s="49">
        <v>331.7</v>
      </c>
      <c r="G114" s="49">
        <v>311.3</v>
      </c>
    </row>
    <row r="115" spans="1:7" s="32" customFormat="1" ht="29.25" customHeight="1">
      <c r="A115" s="28" t="s">
        <v>80</v>
      </c>
      <c r="B115" s="13" t="s">
        <v>76</v>
      </c>
      <c r="C115" s="47"/>
      <c r="D115" s="47"/>
      <c r="E115" s="48"/>
      <c r="F115" s="47"/>
      <c r="G115" s="47"/>
    </row>
    <row r="116" spans="1:7" ht="15" customHeight="1">
      <c r="A116" s="11" t="s">
        <v>77</v>
      </c>
      <c r="B116" s="14" t="s">
        <v>76</v>
      </c>
      <c r="C116" s="49"/>
      <c r="D116" s="49"/>
      <c r="E116" s="50"/>
      <c r="F116" s="49"/>
      <c r="G116" s="49"/>
    </row>
    <row r="117" spans="1:7" s="32" customFormat="1" ht="30.75" customHeight="1">
      <c r="A117" s="28" t="s">
        <v>81</v>
      </c>
      <c r="B117" s="13" t="s">
        <v>76</v>
      </c>
      <c r="C117" s="47"/>
      <c r="D117" s="47"/>
      <c r="E117" s="48"/>
      <c r="F117" s="47"/>
      <c r="G117" s="47"/>
    </row>
    <row r="118" spans="1:8" ht="14.25" customHeight="1">
      <c r="A118" s="28" t="s">
        <v>127</v>
      </c>
      <c r="B118" s="13"/>
      <c r="C118" s="47">
        <f>SUM(D118:G118)</f>
        <v>283321.2</v>
      </c>
      <c r="D118" s="47">
        <f>D120+D136</f>
        <v>61016.8</v>
      </c>
      <c r="E118" s="47">
        <f>E120+E136</f>
        <v>83749.1</v>
      </c>
      <c r="F118" s="47">
        <f>F120+F136</f>
        <v>73689.3</v>
      </c>
      <c r="G118" s="47">
        <f>G120+G136+G168+G172+G176</f>
        <v>64866</v>
      </c>
      <c r="H118" s="60"/>
    </row>
    <row r="119" spans="1:7" ht="15" customHeight="1">
      <c r="A119" s="11" t="s">
        <v>77</v>
      </c>
      <c r="B119" s="14"/>
      <c r="C119" s="49"/>
      <c r="D119" s="49"/>
      <c r="E119" s="50"/>
      <c r="F119" s="49"/>
      <c r="G119" s="49"/>
    </row>
    <row r="120" spans="1:7" s="32" customFormat="1" ht="30" customHeight="1">
      <c r="A120" s="28" t="s">
        <v>82</v>
      </c>
      <c r="B120" s="33" t="s">
        <v>83</v>
      </c>
      <c r="C120" s="47">
        <f>SUM(D120:G120)</f>
        <v>154802.5</v>
      </c>
      <c r="D120" s="47">
        <f>D122+D129+D131</f>
        <v>30075.5</v>
      </c>
      <c r="E120" s="47">
        <f>E122+E129+E131</f>
        <v>40873.1</v>
      </c>
      <c r="F120" s="47">
        <f>F122+F129+F131</f>
        <v>40859.9</v>
      </c>
      <c r="G120" s="47">
        <f>G122+G129+G131</f>
        <v>42994</v>
      </c>
    </row>
    <row r="121" spans="1:7" ht="15">
      <c r="A121" s="11" t="s">
        <v>44</v>
      </c>
      <c r="B121" s="14"/>
      <c r="C121" s="49"/>
      <c r="D121" s="49"/>
      <c r="E121" s="50"/>
      <c r="F121" s="49"/>
      <c r="G121" s="49"/>
    </row>
    <row r="122" spans="1:7" s="32" customFormat="1" ht="14.25" customHeight="1">
      <c r="A122" s="28" t="s">
        <v>128</v>
      </c>
      <c r="B122" s="33" t="s">
        <v>84</v>
      </c>
      <c r="C122" s="47">
        <f aca="true" t="shared" si="1" ref="C122:C136">SUM(D122:G122)</f>
        <v>118149.4</v>
      </c>
      <c r="D122" s="47">
        <f>SUM(D123:D128)</f>
        <v>22931.7</v>
      </c>
      <c r="E122" s="47">
        <f>SUM(E123:E128)</f>
        <v>31201</v>
      </c>
      <c r="F122" s="47">
        <f>SUM(F123:F128)</f>
        <v>31189.3</v>
      </c>
      <c r="G122" s="47">
        <f>SUM(G123:G128)</f>
        <v>32827.4</v>
      </c>
    </row>
    <row r="123" spans="1:7" ht="26.25" customHeight="1">
      <c r="A123" s="44" t="s">
        <v>179</v>
      </c>
      <c r="B123" s="36"/>
      <c r="C123" s="54">
        <f t="shared" si="1"/>
        <v>95534.20000000001</v>
      </c>
      <c r="D123" s="54">
        <v>18533.6</v>
      </c>
      <c r="E123" s="54">
        <v>25221</v>
      </c>
      <c r="F123" s="54">
        <v>25221</v>
      </c>
      <c r="G123" s="54">
        <v>26558.6</v>
      </c>
    </row>
    <row r="124" spans="1:7" ht="26.25" customHeight="1">
      <c r="A124" s="44" t="s">
        <v>181</v>
      </c>
      <c r="B124" s="36"/>
      <c r="C124" s="54">
        <f t="shared" si="1"/>
        <v>20106.899999999998</v>
      </c>
      <c r="D124" s="54">
        <v>3900.7</v>
      </c>
      <c r="E124" s="54">
        <v>5308.2</v>
      </c>
      <c r="F124" s="54">
        <v>5308.2</v>
      </c>
      <c r="G124" s="54">
        <v>5589.8</v>
      </c>
    </row>
    <row r="125" spans="1:7" ht="26.25" customHeight="1">
      <c r="A125" s="44" t="s">
        <v>183</v>
      </c>
      <c r="B125" s="36"/>
      <c r="C125" s="54">
        <f t="shared" si="1"/>
        <v>1867.8</v>
      </c>
      <c r="D125" s="54">
        <v>362.4</v>
      </c>
      <c r="E125" s="54">
        <v>493.1</v>
      </c>
      <c r="F125" s="54">
        <v>493.1</v>
      </c>
      <c r="G125" s="54">
        <v>519.2</v>
      </c>
    </row>
    <row r="126" spans="1:7" ht="24" hidden="1">
      <c r="A126" s="44" t="s">
        <v>145</v>
      </c>
      <c r="B126" s="36"/>
      <c r="C126" s="54">
        <f t="shared" si="1"/>
        <v>0</v>
      </c>
      <c r="D126" s="54"/>
      <c r="E126" s="54"/>
      <c r="F126" s="54"/>
      <c r="G126" s="54"/>
    </row>
    <row r="127" spans="1:7" ht="12.75" hidden="1">
      <c r="A127" s="44" t="s">
        <v>129</v>
      </c>
      <c r="B127" s="36"/>
      <c r="C127" s="54">
        <f t="shared" si="1"/>
        <v>0</v>
      </c>
      <c r="D127" s="54"/>
      <c r="E127" s="54"/>
      <c r="F127" s="54"/>
      <c r="G127" s="54"/>
    </row>
    <row r="128" spans="1:7" ht="24">
      <c r="A128" s="66" t="s">
        <v>191</v>
      </c>
      <c r="B128" s="36"/>
      <c r="C128" s="54">
        <f t="shared" si="1"/>
        <v>640.5</v>
      </c>
      <c r="D128" s="54">
        <v>135</v>
      </c>
      <c r="E128" s="54">
        <v>178.7</v>
      </c>
      <c r="F128" s="54">
        <v>167</v>
      </c>
      <c r="G128" s="54">
        <v>159.8</v>
      </c>
    </row>
    <row r="129" spans="1:7" s="32" customFormat="1" ht="14.25" customHeight="1">
      <c r="A129" s="35" t="s">
        <v>130</v>
      </c>
      <c r="B129" s="33" t="s">
        <v>85</v>
      </c>
      <c r="C129" s="47">
        <f t="shared" si="1"/>
        <v>972</v>
      </c>
      <c r="D129" s="47">
        <f>D130</f>
        <v>218.6</v>
      </c>
      <c r="E129" s="47">
        <f>E130</f>
        <v>249.3</v>
      </c>
      <c r="F129" s="47">
        <f>F130</f>
        <v>251.4</v>
      </c>
      <c r="G129" s="47">
        <f>G130</f>
        <v>252.7</v>
      </c>
    </row>
    <row r="130" spans="1:7" ht="28.5" customHeight="1">
      <c r="A130" s="44" t="s">
        <v>179</v>
      </c>
      <c r="B130" s="26"/>
      <c r="C130" s="54">
        <f t="shared" si="1"/>
        <v>972</v>
      </c>
      <c r="D130" s="54">
        <v>218.6</v>
      </c>
      <c r="E130" s="55">
        <v>249.3</v>
      </c>
      <c r="F130" s="54">
        <v>251.4</v>
      </c>
      <c r="G130" s="54">
        <v>252.7</v>
      </c>
    </row>
    <row r="131" spans="1:7" s="32" customFormat="1" ht="27.75" customHeight="1">
      <c r="A131" s="28" t="s">
        <v>131</v>
      </c>
      <c r="B131" s="33" t="s">
        <v>86</v>
      </c>
      <c r="C131" s="47">
        <f t="shared" si="1"/>
        <v>35681.09999999999</v>
      </c>
      <c r="D131" s="47">
        <f>SUM(D132:D135)</f>
        <v>6925.2</v>
      </c>
      <c r="E131" s="47">
        <f>SUM(E132:E135)</f>
        <v>9422.8</v>
      </c>
      <c r="F131" s="47">
        <f>SUM(F132:F135)</f>
        <v>9419.199999999999</v>
      </c>
      <c r="G131" s="47">
        <f>SUM(G132:G135)</f>
        <v>9913.899999999998</v>
      </c>
    </row>
    <row r="132" spans="1:7" ht="27" customHeight="1">
      <c r="A132" s="44" t="s">
        <v>179</v>
      </c>
      <c r="B132" s="36"/>
      <c r="C132" s="54">
        <f t="shared" si="1"/>
        <v>28851.4</v>
      </c>
      <c r="D132" s="54">
        <v>5597.1</v>
      </c>
      <c r="E132" s="54">
        <v>7616.8</v>
      </c>
      <c r="F132" s="54">
        <v>7616.8</v>
      </c>
      <c r="G132" s="54">
        <v>8020.7</v>
      </c>
    </row>
    <row r="133" spans="1:7" ht="27" customHeight="1">
      <c r="A133" s="44" t="s">
        <v>181</v>
      </c>
      <c r="B133" s="36"/>
      <c r="C133" s="54">
        <f t="shared" si="1"/>
        <v>6072.299999999999</v>
      </c>
      <c r="D133" s="54">
        <v>1178</v>
      </c>
      <c r="E133" s="54">
        <v>1603.1</v>
      </c>
      <c r="F133" s="54">
        <v>1603.1</v>
      </c>
      <c r="G133" s="54">
        <v>1688.1</v>
      </c>
    </row>
    <row r="134" spans="1:7" ht="26.25" customHeight="1">
      <c r="A134" s="44" t="s">
        <v>183</v>
      </c>
      <c r="B134" s="36"/>
      <c r="C134" s="54">
        <f t="shared" si="1"/>
        <v>564</v>
      </c>
      <c r="D134" s="54">
        <v>109.4</v>
      </c>
      <c r="E134" s="54">
        <v>148.9</v>
      </c>
      <c r="F134" s="54">
        <v>148.9</v>
      </c>
      <c r="G134" s="54">
        <v>156.8</v>
      </c>
    </row>
    <row r="135" spans="1:7" ht="24">
      <c r="A135" s="66" t="s">
        <v>191</v>
      </c>
      <c r="B135" s="36"/>
      <c r="C135" s="54">
        <f t="shared" si="1"/>
        <v>193.39999999999998</v>
      </c>
      <c r="D135" s="54">
        <v>40.7</v>
      </c>
      <c r="E135" s="54">
        <v>54</v>
      </c>
      <c r="F135" s="54">
        <v>50.4</v>
      </c>
      <c r="G135" s="54">
        <v>48.3</v>
      </c>
    </row>
    <row r="136" spans="1:7" s="32" customFormat="1" ht="13.5" customHeight="1">
      <c r="A136" s="28" t="s">
        <v>87</v>
      </c>
      <c r="B136" s="33" t="s">
        <v>88</v>
      </c>
      <c r="C136" s="47">
        <f t="shared" si="1"/>
        <v>111400.70000000001</v>
      </c>
      <c r="D136" s="47">
        <f>D138+D142+D145+D150+D152+D160+D167+D168+D172+D176</f>
        <v>30941.300000000003</v>
      </c>
      <c r="E136" s="47">
        <f>E138+E142+E145+E150+E152+E160+E167+E168+E172+E176</f>
        <v>42876</v>
      </c>
      <c r="F136" s="47">
        <f>F138+F142+F145+F150+F152+F160+F167+F168+F172+F176</f>
        <v>32829.4</v>
      </c>
      <c r="G136" s="47">
        <f>G138+G142+G145+G150+G152+G160+G167</f>
        <v>4754</v>
      </c>
    </row>
    <row r="137" spans="1:7" ht="15">
      <c r="A137" s="11" t="s">
        <v>44</v>
      </c>
      <c r="B137" s="18"/>
      <c r="C137" s="49"/>
      <c r="D137" s="49"/>
      <c r="E137" s="50"/>
      <c r="F137" s="49"/>
      <c r="G137" s="49"/>
    </row>
    <row r="138" spans="1:7" s="32" customFormat="1" ht="14.25" customHeight="1">
      <c r="A138" s="28" t="s">
        <v>132</v>
      </c>
      <c r="B138" s="33" t="s">
        <v>89</v>
      </c>
      <c r="C138" s="47">
        <f aca="true" t="shared" si="2" ref="C138:C166">SUM(D138:G138)</f>
        <v>473.6</v>
      </c>
      <c r="D138" s="47">
        <f>SUM(D139:D141)</f>
        <v>116.4</v>
      </c>
      <c r="E138" s="47">
        <f>SUM(E139:E141)</f>
        <v>117.7</v>
      </c>
      <c r="F138" s="47">
        <f>SUM(F139:F141)</f>
        <v>121.9</v>
      </c>
      <c r="G138" s="47">
        <f>SUM(G139:G141)</f>
        <v>117.60000000000001</v>
      </c>
    </row>
    <row r="139" spans="1:7" ht="24" customHeight="1">
      <c r="A139" s="44" t="s">
        <v>179</v>
      </c>
      <c r="B139" s="36"/>
      <c r="C139" s="54">
        <f t="shared" si="2"/>
        <v>355</v>
      </c>
      <c r="D139" s="54">
        <v>86.8</v>
      </c>
      <c r="E139" s="54">
        <v>88</v>
      </c>
      <c r="F139" s="54">
        <v>91</v>
      </c>
      <c r="G139" s="54">
        <v>89.2</v>
      </c>
    </row>
    <row r="140" spans="1:7" ht="25.5" customHeight="1">
      <c r="A140" s="44" t="s">
        <v>181</v>
      </c>
      <c r="B140" s="36"/>
      <c r="C140" s="54">
        <f t="shared" si="2"/>
        <v>115</v>
      </c>
      <c r="D140" s="54">
        <v>28.7</v>
      </c>
      <c r="E140" s="54">
        <v>28.8</v>
      </c>
      <c r="F140" s="54">
        <v>30</v>
      </c>
      <c r="G140" s="54">
        <v>27.5</v>
      </c>
    </row>
    <row r="141" spans="1:7" ht="23.25" customHeight="1">
      <c r="A141" s="66" t="s">
        <v>191</v>
      </c>
      <c r="B141" s="36"/>
      <c r="C141" s="54">
        <f t="shared" si="2"/>
        <v>3.6</v>
      </c>
      <c r="D141" s="54">
        <v>0.9</v>
      </c>
      <c r="E141" s="54">
        <v>0.9</v>
      </c>
      <c r="F141" s="54">
        <v>0.9</v>
      </c>
      <c r="G141" s="54">
        <v>0.9</v>
      </c>
    </row>
    <row r="142" spans="1:7" s="32" customFormat="1" ht="15.75" customHeight="1">
      <c r="A142" s="28" t="s">
        <v>133</v>
      </c>
      <c r="B142" s="33" t="s">
        <v>90</v>
      </c>
      <c r="C142" s="47">
        <f t="shared" si="2"/>
        <v>51</v>
      </c>
      <c r="D142" s="47">
        <f>SUM(D143:D144)</f>
        <v>6</v>
      </c>
      <c r="E142" s="47">
        <f>SUM(E143:E144)</f>
        <v>18</v>
      </c>
      <c r="F142" s="47">
        <f>SUM(F143:F144)</f>
        <v>18</v>
      </c>
      <c r="G142" s="47">
        <f>SUM(G143:G144)</f>
        <v>9</v>
      </c>
    </row>
    <row r="143" spans="1:7" ht="26.25" customHeight="1">
      <c r="A143" s="44" t="s">
        <v>180</v>
      </c>
      <c r="B143" s="26"/>
      <c r="C143" s="54">
        <f t="shared" si="2"/>
        <v>30</v>
      </c>
      <c r="D143" s="54">
        <v>3</v>
      </c>
      <c r="E143" s="54">
        <v>15</v>
      </c>
      <c r="F143" s="54">
        <v>9</v>
      </c>
      <c r="G143" s="54">
        <v>3</v>
      </c>
    </row>
    <row r="144" spans="1:7" ht="25.5" customHeight="1">
      <c r="A144" s="44" t="s">
        <v>181</v>
      </c>
      <c r="B144" s="26"/>
      <c r="C144" s="54">
        <f t="shared" si="2"/>
        <v>21</v>
      </c>
      <c r="D144" s="54">
        <v>3</v>
      </c>
      <c r="E144" s="54">
        <v>3</v>
      </c>
      <c r="F144" s="54">
        <v>9</v>
      </c>
      <c r="G144" s="54">
        <v>6</v>
      </c>
    </row>
    <row r="145" spans="1:7" s="32" customFormat="1" ht="17.25" customHeight="1">
      <c r="A145" s="28" t="s">
        <v>134</v>
      </c>
      <c r="B145" s="33" t="s">
        <v>91</v>
      </c>
      <c r="C145" s="62">
        <f t="shared" si="2"/>
        <v>10745.5</v>
      </c>
      <c r="D145" s="47">
        <f>SUM(D146:D149)</f>
        <v>3157.3</v>
      </c>
      <c r="E145" s="47">
        <f>SUM(E146:E149)</f>
        <v>2687.5</v>
      </c>
      <c r="F145" s="47">
        <f>SUM(F146:F149)</f>
        <v>1610.9999999999998</v>
      </c>
      <c r="G145" s="62">
        <f>SUM(G146:G149)</f>
        <v>3289.7000000000003</v>
      </c>
    </row>
    <row r="146" spans="1:7" ht="24.75" customHeight="1">
      <c r="A146" s="44" t="s">
        <v>179</v>
      </c>
      <c r="B146" s="36"/>
      <c r="C146" s="63">
        <f t="shared" si="2"/>
        <v>9873.6</v>
      </c>
      <c r="D146" s="54">
        <v>2924.1</v>
      </c>
      <c r="E146" s="54">
        <v>2492.4</v>
      </c>
      <c r="F146" s="54">
        <v>1503.1</v>
      </c>
      <c r="G146" s="63">
        <v>2954</v>
      </c>
    </row>
    <row r="147" spans="1:7" ht="24" customHeight="1">
      <c r="A147" s="44" t="s">
        <v>181</v>
      </c>
      <c r="B147" s="36"/>
      <c r="C147" s="54">
        <f t="shared" si="2"/>
        <v>836.5</v>
      </c>
      <c r="D147" s="54">
        <v>224.4</v>
      </c>
      <c r="E147" s="54">
        <v>186.2</v>
      </c>
      <c r="F147" s="54">
        <v>99.1</v>
      </c>
      <c r="G147" s="54">
        <v>326.8</v>
      </c>
    </row>
    <row r="148" spans="1:7" ht="13.5" customHeight="1">
      <c r="A148" s="34" t="s">
        <v>193</v>
      </c>
      <c r="B148" s="36"/>
      <c r="C148" s="54">
        <f t="shared" si="2"/>
        <v>15.4</v>
      </c>
      <c r="D148" s="54">
        <v>3.8</v>
      </c>
      <c r="E148" s="54">
        <v>3.9</v>
      </c>
      <c r="F148" s="54">
        <v>3.8</v>
      </c>
      <c r="G148" s="54">
        <v>3.9</v>
      </c>
    </row>
    <row r="149" spans="1:7" ht="24.75" customHeight="1">
      <c r="A149" s="66" t="s">
        <v>191</v>
      </c>
      <c r="B149" s="36"/>
      <c r="C149" s="54">
        <f t="shared" si="2"/>
        <v>20</v>
      </c>
      <c r="D149" s="54">
        <v>5</v>
      </c>
      <c r="E149" s="54">
        <v>5</v>
      </c>
      <c r="F149" s="54">
        <v>5</v>
      </c>
      <c r="G149" s="54">
        <v>5</v>
      </c>
    </row>
    <row r="150" spans="1:7" s="32" customFormat="1" ht="30" customHeight="1">
      <c r="A150" s="28" t="s">
        <v>192</v>
      </c>
      <c r="B150" s="33" t="s">
        <v>92</v>
      </c>
      <c r="C150" s="47">
        <f t="shared" si="2"/>
        <v>31.4</v>
      </c>
      <c r="D150" s="47">
        <f>SUM(D151)</f>
        <v>31.4</v>
      </c>
      <c r="E150" s="47">
        <f>SUM(E151)</f>
        <v>0</v>
      </c>
      <c r="F150" s="47">
        <f>SUM(F151)</f>
        <v>0</v>
      </c>
      <c r="G150" s="47">
        <f>SUM(G151)</f>
        <v>0</v>
      </c>
    </row>
    <row r="151" spans="1:7" s="61" customFormat="1" ht="26.25" customHeight="1">
      <c r="A151" s="44" t="s">
        <v>179</v>
      </c>
      <c r="B151" s="18"/>
      <c r="C151" s="49">
        <f t="shared" si="2"/>
        <v>31.4</v>
      </c>
      <c r="D151" s="49">
        <v>31.4</v>
      </c>
      <c r="E151" s="50"/>
      <c r="F151" s="49"/>
      <c r="G151" s="49"/>
    </row>
    <row r="152" spans="1:7" s="32" customFormat="1" ht="30" customHeight="1">
      <c r="A152" s="28" t="s">
        <v>135</v>
      </c>
      <c r="B152" s="33" t="s">
        <v>93</v>
      </c>
      <c r="C152" s="47">
        <f t="shared" si="2"/>
        <v>9137.199999999999</v>
      </c>
      <c r="D152" s="47">
        <f>SUM(D153:D159)</f>
        <v>424</v>
      </c>
      <c r="E152" s="47">
        <f>SUM(E153:E159)</f>
        <v>4256.2</v>
      </c>
      <c r="F152" s="47">
        <f>SUM(F153:F159)</f>
        <v>4081.8999999999996</v>
      </c>
      <c r="G152" s="47">
        <f>SUM(G153:G159)</f>
        <v>375.1</v>
      </c>
    </row>
    <row r="153" spans="1:7" ht="24.75" customHeight="1">
      <c r="A153" s="44" t="s">
        <v>179</v>
      </c>
      <c r="B153" s="36"/>
      <c r="C153" s="63">
        <f t="shared" si="2"/>
        <v>1783.7000000000003</v>
      </c>
      <c r="D153" s="54">
        <v>384.3</v>
      </c>
      <c r="E153" s="54">
        <v>518.1</v>
      </c>
      <c r="F153" s="54">
        <v>543.7</v>
      </c>
      <c r="G153" s="63">
        <v>337.6</v>
      </c>
    </row>
    <row r="154" spans="1:7" ht="25.5" customHeight="1">
      <c r="A154" s="44" t="s">
        <v>181</v>
      </c>
      <c r="B154" s="36"/>
      <c r="C154" s="54">
        <f t="shared" si="2"/>
        <v>105</v>
      </c>
      <c r="D154" s="54">
        <v>26.3</v>
      </c>
      <c r="E154" s="54">
        <v>26.4</v>
      </c>
      <c r="F154" s="54">
        <v>26.5</v>
      </c>
      <c r="G154" s="54">
        <v>25.8</v>
      </c>
    </row>
    <row r="155" spans="1:7" ht="38.25" customHeight="1" hidden="1">
      <c r="A155" s="29" t="s">
        <v>146</v>
      </c>
      <c r="B155" s="36"/>
      <c r="C155" s="54">
        <f t="shared" si="2"/>
        <v>0</v>
      </c>
      <c r="D155" s="54"/>
      <c r="E155" s="54"/>
      <c r="F155" s="54"/>
      <c r="G155" s="54"/>
    </row>
    <row r="156" spans="1:7" ht="37.5" customHeight="1">
      <c r="A156" s="42" t="s">
        <v>186</v>
      </c>
      <c r="B156" s="36"/>
      <c r="C156" s="54">
        <f t="shared" si="2"/>
        <v>400</v>
      </c>
      <c r="D156" s="54"/>
      <c r="E156" s="54">
        <v>400</v>
      </c>
      <c r="F156" s="54"/>
      <c r="G156" s="54"/>
    </row>
    <row r="157" spans="1:7" ht="26.25" customHeight="1">
      <c r="A157" s="43" t="s">
        <v>188</v>
      </c>
      <c r="B157" s="36"/>
      <c r="C157" s="54">
        <f t="shared" si="2"/>
        <v>3300</v>
      </c>
      <c r="D157" s="54"/>
      <c r="E157" s="54">
        <v>3300</v>
      </c>
      <c r="F157" s="54"/>
      <c r="G157" s="56"/>
    </row>
    <row r="158" spans="1:7" ht="39.75" customHeight="1">
      <c r="A158" s="29" t="s">
        <v>184</v>
      </c>
      <c r="B158" s="36"/>
      <c r="C158" s="54">
        <f t="shared" si="2"/>
        <v>3500</v>
      </c>
      <c r="D158" s="54"/>
      <c r="E158" s="54"/>
      <c r="F158" s="54">
        <v>3500</v>
      </c>
      <c r="G158" s="54"/>
    </row>
    <row r="159" spans="1:7" ht="24" customHeight="1">
      <c r="A159" s="66" t="s">
        <v>191</v>
      </c>
      <c r="B159" s="36"/>
      <c r="C159" s="54">
        <f t="shared" si="2"/>
        <v>48.5</v>
      </c>
      <c r="D159" s="54">
        <v>13.4</v>
      </c>
      <c r="E159" s="54">
        <v>11.7</v>
      </c>
      <c r="F159" s="54">
        <v>11.7</v>
      </c>
      <c r="G159" s="54">
        <v>11.7</v>
      </c>
    </row>
    <row r="160" spans="1:7" s="32" customFormat="1" ht="18" customHeight="1">
      <c r="A160" s="28" t="s">
        <v>136</v>
      </c>
      <c r="B160" s="33" t="s">
        <v>94</v>
      </c>
      <c r="C160" s="47">
        <f t="shared" si="2"/>
        <v>10320</v>
      </c>
      <c r="D160" s="47">
        <f>SUM(D161:D166)</f>
        <v>1942.6</v>
      </c>
      <c r="E160" s="47">
        <f>SUM(E161:E166)</f>
        <v>5349.7</v>
      </c>
      <c r="F160" s="47">
        <f>SUM(F161:F166)</f>
        <v>2065.1</v>
      </c>
      <c r="G160" s="47">
        <f>SUM(G161:G166)</f>
        <v>962.6</v>
      </c>
    </row>
    <row r="161" spans="1:7" ht="24.75" customHeight="1">
      <c r="A161" s="44" t="s">
        <v>179</v>
      </c>
      <c r="B161" s="36"/>
      <c r="C161" s="54">
        <f t="shared" si="2"/>
        <v>6980</v>
      </c>
      <c r="D161" s="54">
        <v>1882.6</v>
      </c>
      <c r="E161" s="54">
        <v>2188</v>
      </c>
      <c r="F161" s="54">
        <v>2003.4</v>
      </c>
      <c r="G161" s="54">
        <v>906</v>
      </c>
    </row>
    <row r="162" spans="1:7" ht="25.5" customHeight="1">
      <c r="A162" s="44" t="s">
        <v>181</v>
      </c>
      <c r="B162" s="36"/>
      <c r="C162" s="54">
        <f t="shared" si="2"/>
        <v>90</v>
      </c>
      <c r="D162" s="54">
        <v>20</v>
      </c>
      <c r="E162" s="54">
        <v>25</v>
      </c>
      <c r="F162" s="54">
        <v>25</v>
      </c>
      <c r="G162" s="54">
        <v>20</v>
      </c>
    </row>
    <row r="163" spans="1:7" ht="38.25" customHeight="1">
      <c r="A163" s="29" t="s">
        <v>184</v>
      </c>
      <c r="B163" s="36"/>
      <c r="C163" s="54">
        <f t="shared" si="2"/>
        <v>3100</v>
      </c>
      <c r="D163" s="54"/>
      <c r="E163" s="54">
        <v>3100</v>
      </c>
      <c r="F163" s="54"/>
      <c r="G163" s="54"/>
    </row>
    <row r="164" spans="1:7" ht="26.25" customHeight="1" hidden="1">
      <c r="A164" s="43" t="s">
        <v>147</v>
      </c>
      <c r="B164" s="36"/>
      <c r="C164" s="54">
        <f t="shared" si="2"/>
        <v>0</v>
      </c>
      <c r="D164" s="54"/>
      <c r="E164" s="54"/>
      <c r="F164" s="54"/>
      <c r="G164" s="54"/>
    </row>
    <row r="165" spans="1:7" ht="15" customHeight="1" hidden="1">
      <c r="A165" s="34" t="s">
        <v>129</v>
      </c>
      <c r="B165" s="36"/>
      <c r="C165" s="54">
        <f t="shared" si="2"/>
        <v>0</v>
      </c>
      <c r="D165" s="54"/>
      <c r="E165" s="54"/>
      <c r="F165" s="54"/>
      <c r="G165" s="54"/>
    </row>
    <row r="166" spans="1:7" ht="24.75" customHeight="1">
      <c r="A166" s="66" t="s">
        <v>191</v>
      </c>
      <c r="B166" s="36"/>
      <c r="C166" s="54">
        <f t="shared" si="2"/>
        <v>150</v>
      </c>
      <c r="D166" s="54">
        <v>40</v>
      </c>
      <c r="E166" s="54">
        <v>36.7</v>
      </c>
      <c r="F166" s="54">
        <v>36.7</v>
      </c>
      <c r="G166" s="54">
        <v>36.6</v>
      </c>
    </row>
    <row r="167" spans="1:7" s="32" customFormat="1" ht="30" customHeight="1">
      <c r="A167" s="28" t="s">
        <v>95</v>
      </c>
      <c r="B167" s="33" t="s">
        <v>96</v>
      </c>
      <c r="C167" s="47"/>
      <c r="D167" s="47"/>
      <c r="E167" s="48"/>
      <c r="F167" s="47"/>
      <c r="G167" s="47"/>
    </row>
    <row r="168" spans="1:7" s="32" customFormat="1" ht="14.25" customHeight="1">
      <c r="A168" s="28" t="s">
        <v>97</v>
      </c>
      <c r="B168" s="33" t="s">
        <v>98</v>
      </c>
      <c r="C168" s="47">
        <f>SUM(D168:G168)</f>
        <v>85</v>
      </c>
      <c r="D168" s="47">
        <f>SUM(D170:D171)</f>
        <v>0</v>
      </c>
      <c r="E168" s="47">
        <f>SUM(E170:E171)</f>
        <v>30</v>
      </c>
      <c r="F168" s="47">
        <f>SUM(F170:F171)</f>
        <v>30</v>
      </c>
      <c r="G168" s="47">
        <f>SUM(G170:G171)</f>
        <v>25</v>
      </c>
    </row>
    <row r="169" spans="1:7" ht="15">
      <c r="A169" s="11" t="s">
        <v>44</v>
      </c>
      <c r="B169" s="18"/>
      <c r="C169" s="49"/>
      <c r="D169" s="49"/>
      <c r="E169" s="50"/>
      <c r="F169" s="49"/>
      <c r="G169" s="49"/>
    </row>
    <row r="170" spans="1:7" ht="27" customHeight="1">
      <c r="A170" s="66" t="s">
        <v>182</v>
      </c>
      <c r="B170" s="18">
        <v>262</v>
      </c>
      <c r="C170" s="54">
        <f>SUM(D170:G170)</f>
        <v>85</v>
      </c>
      <c r="D170" s="49"/>
      <c r="E170" s="50">
        <v>30</v>
      </c>
      <c r="F170" s="49">
        <v>30</v>
      </c>
      <c r="G170" s="49">
        <v>25</v>
      </c>
    </row>
    <row r="171" spans="1:7" ht="27" customHeight="1">
      <c r="A171" s="66" t="s">
        <v>99</v>
      </c>
      <c r="B171" s="18" t="s">
        <v>100</v>
      </c>
      <c r="C171" s="49"/>
      <c r="D171" s="49"/>
      <c r="E171" s="50"/>
      <c r="F171" s="49"/>
      <c r="G171" s="49"/>
    </row>
    <row r="172" spans="1:7" s="32" customFormat="1" ht="14.25" customHeight="1">
      <c r="A172" s="28" t="s">
        <v>137</v>
      </c>
      <c r="B172" s="33" t="s">
        <v>101</v>
      </c>
      <c r="C172" s="47">
        <f>SUM(D172:G172)</f>
        <v>4574.2</v>
      </c>
      <c r="D172" s="47">
        <f>SUM(D173:D175)</f>
        <v>1143.6</v>
      </c>
      <c r="E172" s="47">
        <f>SUM(E173:E175)</f>
        <v>1143.6</v>
      </c>
      <c r="F172" s="47">
        <f>SUM(F173:F175)</f>
        <v>1143.5</v>
      </c>
      <c r="G172" s="47">
        <f>SUM(G173:G175)</f>
        <v>1143.5</v>
      </c>
    </row>
    <row r="173" spans="1:7" ht="24.75" customHeight="1">
      <c r="A173" s="44" t="s">
        <v>179</v>
      </c>
      <c r="B173" s="37"/>
      <c r="C173" s="54">
        <f>SUM(D173:G173)</f>
        <v>4400</v>
      </c>
      <c r="D173" s="49">
        <v>1100</v>
      </c>
      <c r="E173" s="49">
        <v>1100</v>
      </c>
      <c r="F173" s="49">
        <v>1100</v>
      </c>
      <c r="G173" s="49">
        <v>1100</v>
      </c>
    </row>
    <row r="174" spans="1:7" ht="24.75" customHeight="1">
      <c r="A174" s="44" t="s">
        <v>181</v>
      </c>
      <c r="B174" s="37"/>
      <c r="C174" s="54">
        <f>SUM(D174:G174)</f>
        <v>154.2</v>
      </c>
      <c r="D174" s="49">
        <v>38.6</v>
      </c>
      <c r="E174" s="49">
        <v>38.6</v>
      </c>
      <c r="F174" s="49">
        <v>38.5</v>
      </c>
      <c r="G174" s="49">
        <v>38.5</v>
      </c>
    </row>
    <row r="175" spans="1:7" ht="24.75" customHeight="1">
      <c r="A175" s="66" t="s">
        <v>191</v>
      </c>
      <c r="B175" s="37"/>
      <c r="C175" s="54">
        <f>SUM(D175:G175)</f>
        <v>20</v>
      </c>
      <c r="D175" s="49">
        <v>5</v>
      </c>
      <c r="E175" s="49">
        <v>5</v>
      </c>
      <c r="F175" s="49">
        <v>5</v>
      </c>
      <c r="G175" s="49">
        <v>5</v>
      </c>
    </row>
    <row r="176" spans="1:7" s="32" customFormat="1" ht="18" customHeight="1">
      <c r="A176" s="28" t="s">
        <v>102</v>
      </c>
      <c r="B176" s="33" t="s">
        <v>103</v>
      </c>
      <c r="C176" s="59">
        <f>SUM(D176:G176)</f>
        <v>93100.8</v>
      </c>
      <c r="D176" s="47">
        <f>D178+D182+D183+D184</f>
        <v>24120</v>
      </c>
      <c r="E176" s="47">
        <f>E178+E182+E183+E184</f>
        <v>29273.3</v>
      </c>
      <c r="F176" s="47">
        <f>F178+F182+F183+F184</f>
        <v>23758</v>
      </c>
      <c r="G176" s="59">
        <f>G178+G182+G183+G184</f>
        <v>15949.5</v>
      </c>
    </row>
    <row r="177" spans="1:7" ht="15">
      <c r="A177" s="11" t="s">
        <v>44</v>
      </c>
      <c r="B177" s="18"/>
      <c r="C177" s="49"/>
      <c r="D177" s="49"/>
      <c r="E177" s="50"/>
      <c r="F177" s="49"/>
      <c r="G177" s="49"/>
    </row>
    <row r="178" spans="1:7" s="32" customFormat="1" ht="30" customHeight="1">
      <c r="A178" s="28" t="s">
        <v>138</v>
      </c>
      <c r="B178" s="33" t="s">
        <v>104</v>
      </c>
      <c r="C178" s="47">
        <f>SUM(D178:G178)</f>
        <v>4254</v>
      </c>
      <c r="D178" s="47">
        <f>SUM(D179:D181)</f>
        <v>210</v>
      </c>
      <c r="E178" s="47">
        <f>SUM(E179:E181)</f>
        <v>1515</v>
      </c>
      <c r="F178" s="47">
        <f>SUM(F179:F181)</f>
        <v>2515</v>
      </c>
      <c r="G178" s="47">
        <f>SUM(G179:G181)</f>
        <v>14</v>
      </c>
    </row>
    <row r="179" spans="1:7" ht="24.75" customHeight="1">
      <c r="A179" s="44" t="s">
        <v>179</v>
      </c>
      <c r="B179" s="37"/>
      <c r="C179" s="54">
        <f>SUM(D179:G179)</f>
        <v>2200</v>
      </c>
      <c r="D179" s="49">
        <v>200</v>
      </c>
      <c r="E179" s="49">
        <v>1500</v>
      </c>
      <c r="F179" s="49">
        <v>500</v>
      </c>
      <c r="G179" s="49"/>
    </row>
    <row r="180" spans="1:7" ht="39" customHeight="1">
      <c r="A180" s="29" t="s">
        <v>185</v>
      </c>
      <c r="B180" s="37"/>
      <c r="C180" s="58">
        <f>SUM(D180:G180)</f>
        <v>2000</v>
      </c>
      <c r="D180" s="49"/>
      <c r="E180" s="49"/>
      <c r="F180" s="49">
        <v>2000</v>
      </c>
      <c r="G180" s="57"/>
    </row>
    <row r="181" spans="1:7" ht="25.5" customHeight="1">
      <c r="A181" s="66" t="s">
        <v>191</v>
      </c>
      <c r="B181" s="37"/>
      <c r="C181" s="54">
        <f>SUM(D181:G181)</f>
        <v>54</v>
      </c>
      <c r="D181" s="49">
        <v>10</v>
      </c>
      <c r="E181" s="49">
        <v>15</v>
      </c>
      <c r="F181" s="49">
        <v>15</v>
      </c>
      <c r="G181" s="49">
        <v>14</v>
      </c>
    </row>
    <row r="182" spans="1:7" s="32" customFormat="1" ht="30" customHeight="1">
      <c r="A182" s="28" t="s">
        <v>105</v>
      </c>
      <c r="B182" s="33" t="s">
        <v>106</v>
      </c>
      <c r="C182" s="47"/>
      <c r="D182" s="47"/>
      <c r="E182" s="48"/>
      <c r="F182" s="47"/>
      <c r="G182" s="47"/>
    </row>
    <row r="183" spans="1:7" s="32" customFormat="1" ht="30" customHeight="1">
      <c r="A183" s="28" t="s">
        <v>107</v>
      </c>
      <c r="B183" s="33" t="s">
        <v>108</v>
      </c>
      <c r="C183" s="47"/>
      <c r="D183" s="47"/>
      <c r="E183" s="48"/>
      <c r="F183" s="47"/>
      <c r="G183" s="47"/>
    </row>
    <row r="184" spans="1:7" s="32" customFormat="1" ht="30" customHeight="1">
      <c r="A184" s="28" t="s">
        <v>109</v>
      </c>
      <c r="B184" s="33" t="s">
        <v>110</v>
      </c>
      <c r="C184" s="62">
        <f aca="true" t="shared" si="3" ref="C184:C191">SUM(D184:G184)</f>
        <v>88846.8</v>
      </c>
      <c r="D184" s="47">
        <f>SUM(D185:D191)</f>
        <v>23910</v>
      </c>
      <c r="E184" s="47">
        <f>SUM(E185:E191)</f>
        <v>27758.3</v>
      </c>
      <c r="F184" s="47">
        <f>SUM(F185:F191)</f>
        <v>21243</v>
      </c>
      <c r="G184" s="62">
        <f>SUM(G185:G191)</f>
        <v>15935.5</v>
      </c>
    </row>
    <row r="185" spans="1:7" ht="24" customHeight="1">
      <c r="A185" s="44" t="s">
        <v>179</v>
      </c>
      <c r="B185" s="36"/>
      <c r="C185" s="63">
        <f t="shared" si="3"/>
        <v>62548.5</v>
      </c>
      <c r="D185" s="54">
        <v>11800</v>
      </c>
      <c r="E185" s="54">
        <v>16000</v>
      </c>
      <c r="F185" s="54">
        <v>19000</v>
      </c>
      <c r="G185" s="63">
        <v>15748.5</v>
      </c>
    </row>
    <row r="186" spans="1:7" ht="25.5" customHeight="1">
      <c r="A186" s="44" t="s">
        <v>181</v>
      </c>
      <c r="B186" s="36"/>
      <c r="C186" s="54">
        <f t="shared" si="3"/>
        <v>572.1999999999999</v>
      </c>
      <c r="D186" s="54">
        <v>20</v>
      </c>
      <c r="E186" s="54">
        <v>488.3</v>
      </c>
      <c r="F186" s="54">
        <v>38</v>
      </c>
      <c r="G186" s="54">
        <v>25.9</v>
      </c>
    </row>
    <row r="187" spans="1:7" ht="25.5" customHeight="1">
      <c r="A187" s="44" t="s">
        <v>183</v>
      </c>
      <c r="B187" s="36"/>
      <c r="C187" s="54">
        <f t="shared" si="3"/>
        <v>651.1</v>
      </c>
      <c r="D187" s="54">
        <v>80</v>
      </c>
      <c r="E187" s="54">
        <v>230</v>
      </c>
      <c r="F187" s="54">
        <v>210</v>
      </c>
      <c r="G187" s="54">
        <v>131.1</v>
      </c>
    </row>
    <row r="188" spans="1:7" ht="37.5" customHeight="1">
      <c r="A188" s="44" t="s">
        <v>187</v>
      </c>
      <c r="B188" s="36"/>
      <c r="C188" s="54">
        <f t="shared" si="3"/>
        <v>24925</v>
      </c>
      <c r="D188" s="54">
        <v>12000</v>
      </c>
      <c r="E188" s="54">
        <v>11000</v>
      </c>
      <c r="F188" s="54">
        <v>1925</v>
      </c>
      <c r="G188" s="54"/>
    </row>
    <row r="189" spans="1:7" ht="14.25" customHeight="1">
      <c r="A189" s="44" t="s">
        <v>189</v>
      </c>
      <c r="B189" s="36"/>
      <c r="C189" s="54">
        <f t="shared" si="3"/>
        <v>20</v>
      </c>
      <c r="D189" s="54"/>
      <c r="E189" s="54"/>
      <c r="F189" s="54">
        <v>20</v>
      </c>
      <c r="G189" s="54"/>
    </row>
    <row r="190" spans="1:7" ht="26.25" customHeight="1">
      <c r="A190" s="44" t="s">
        <v>190</v>
      </c>
      <c r="B190" s="36"/>
      <c r="C190" s="54">
        <f t="shared" si="3"/>
        <v>10</v>
      </c>
      <c r="D190" s="54"/>
      <c r="E190" s="54"/>
      <c r="F190" s="54">
        <v>10</v>
      </c>
      <c r="G190" s="54"/>
    </row>
    <row r="191" spans="1:7" ht="25.5" customHeight="1">
      <c r="A191" s="66" t="s">
        <v>191</v>
      </c>
      <c r="B191" s="36"/>
      <c r="C191" s="54">
        <f t="shared" si="3"/>
        <v>120</v>
      </c>
      <c r="D191" s="54">
        <v>10</v>
      </c>
      <c r="E191" s="54">
        <v>40</v>
      </c>
      <c r="F191" s="54">
        <v>40</v>
      </c>
      <c r="G191" s="54">
        <v>30</v>
      </c>
    </row>
    <row r="192" spans="1:7" s="32" customFormat="1" ht="30" customHeight="1">
      <c r="A192" s="28" t="s">
        <v>159</v>
      </c>
      <c r="B192" s="33" t="s">
        <v>111</v>
      </c>
      <c r="C192" s="47"/>
      <c r="D192" s="47"/>
      <c r="E192" s="48"/>
      <c r="F192" s="47"/>
      <c r="G192" s="47"/>
    </row>
    <row r="193" spans="1:7" ht="15">
      <c r="A193" s="11" t="s">
        <v>44</v>
      </c>
      <c r="B193" s="18"/>
      <c r="C193" s="49"/>
      <c r="D193" s="49"/>
      <c r="E193" s="50"/>
      <c r="F193" s="49"/>
      <c r="G193" s="49"/>
    </row>
    <row r="194" spans="1:7" s="32" customFormat="1" ht="44.25" customHeight="1">
      <c r="A194" s="28" t="s">
        <v>112</v>
      </c>
      <c r="B194" s="33" t="s">
        <v>113</v>
      </c>
      <c r="C194" s="47"/>
      <c r="D194" s="47"/>
      <c r="E194" s="48"/>
      <c r="F194" s="47"/>
      <c r="G194" s="47"/>
    </row>
    <row r="195" spans="1:7" s="32" customFormat="1" ht="30.75" customHeight="1">
      <c r="A195" s="28" t="s">
        <v>114</v>
      </c>
      <c r="B195" s="33" t="s">
        <v>115</v>
      </c>
      <c r="C195" s="47"/>
      <c r="D195" s="47"/>
      <c r="E195" s="48"/>
      <c r="F195" s="47"/>
      <c r="G195" s="47"/>
    </row>
    <row r="196" spans="1:7" ht="15" customHeight="1">
      <c r="A196" s="30" t="s">
        <v>116</v>
      </c>
      <c r="B196" s="19"/>
      <c r="C196" s="49"/>
      <c r="D196" s="49"/>
      <c r="E196" s="50"/>
      <c r="F196" s="49"/>
      <c r="G196" s="49"/>
    </row>
    <row r="197" spans="1:7" ht="17.25" customHeight="1">
      <c r="A197" s="11" t="s">
        <v>117</v>
      </c>
      <c r="B197" s="14" t="s">
        <v>76</v>
      </c>
      <c r="C197" s="47">
        <f>SUM(C199:C200)</f>
        <v>797.4000000000001</v>
      </c>
      <c r="D197" s="47">
        <f>SUM(D199:D200)</f>
        <v>257.8</v>
      </c>
      <c r="E197" s="47">
        <f>SUM(E199:E200)</f>
        <v>171.9</v>
      </c>
      <c r="F197" s="47">
        <f>SUM(F199:F200)</f>
        <v>171.9</v>
      </c>
      <c r="G197" s="47">
        <f>SUM(G199:G200)</f>
        <v>195.8</v>
      </c>
    </row>
    <row r="198" spans="1:7" ht="15" customHeight="1">
      <c r="A198" s="11" t="s">
        <v>77</v>
      </c>
      <c r="B198" s="14"/>
      <c r="C198" s="49"/>
      <c r="D198" s="49"/>
      <c r="E198" s="50"/>
      <c r="F198" s="49"/>
      <c r="G198" s="49"/>
    </row>
    <row r="199" spans="1:7" ht="45.75" customHeight="1">
      <c r="A199" s="31" t="s">
        <v>156</v>
      </c>
      <c r="B199" s="14">
        <v>262</v>
      </c>
      <c r="C199" s="49">
        <f>SUM(D199:G199)</f>
        <v>0</v>
      </c>
      <c r="D199" s="49"/>
      <c r="E199" s="50"/>
      <c r="F199" s="49"/>
      <c r="G199" s="49"/>
    </row>
    <row r="200" spans="1:7" ht="30" customHeight="1">
      <c r="A200" s="31" t="s">
        <v>194</v>
      </c>
      <c r="B200" s="14">
        <v>262</v>
      </c>
      <c r="C200" s="49">
        <f>SUM(D200:G200)</f>
        <v>797.4000000000001</v>
      </c>
      <c r="D200" s="49">
        <v>257.8</v>
      </c>
      <c r="E200" s="50">
        <v>171.9</v>
      </c>
      <c r="F200" s="49">
        <v>171.9</v>
      </c>
      <c r="G200" s="49">
        <v>195.8</v>
      </c>
    </row>
    <row r="201" spans="1:7" ht="15">
      <c r="A201" s="4"/>
      <c r="B201" s="5"/>
      <c r="C201" s="4"/>
      <c r="D201" s="100"/>
      <c r="E201" s="100"/>
      <c r="F201" s="102"/>
      <c r="G201" s="102"/>
    </row>
    <row r="202" spans="1:7" ht="15">
      <c r="A202" s="135"/>
      <c r="B202" s="135"/>
      <c r="C202" s="135"/>
      <c r="D202" s="6"/>
      <c r="E202" s="6"/>
      <c r="F202" s="6"/>
      <c r="G202" s="6"/>
    </row>
    <row r="203" spans="1:7" ht="15.75" thickBot="1">
      <c r="A203" s="135" t="s">
        <v>120</v>
      </c>
      <c r="B203" s="135"/>
      <c r="C203" s="136"/>
      <c r="D203" s="7"/>
      <c r="E203" s="137" t="s">
        <v>121</v>
      </c>
      <c r="F203" s="137"/>
      <c r="G203" s="137"/>
    </row>
    <row r="204" spans="1:7" ht="15">
      <c r="A204" s="5"/>
      <c r="B204" s="5"/>
      <c r="C204" s="8" t="s">
        <v>118</v>
      </c>
      <c r="D204" s="138" t="s">
        <v>119</v>
      </c>
      <c r="E204" s="138"/>
      <c r="F204" s="138"/>
      <c r="G204" s="138"/>
    </row>
    <row r="205" spans="1:7" ht="15">
      <c r="A205" s="135"/>
      <c r="B205" s="135"/>
      <c r="C205" s="135"/>
      <c r="D205" s="6"/>
      <c r="E205" s="6"/>
      <c r="F205" s="6"/>
      <c r="G205" s="6"/>
    </row>
    <row r="206" spans="1:7" ht="15.75" thickBot="1">
      <c r="A206" s="135" t="s">
        <v>122</v>
      </c>
      <c r="B206" s="135"/>
      <c r="C206" s="136"/>
      <c r="D206" s="7"/>
      <c r="E206" s="137" t="s">
        <v>123</v>
      </c>
      <c r="F206" s="137"/>
      <c r="G206" s="137"/>
    </row>
    <row r="207" spans="1:7" ht="15">
      <c r="A207" s="4" t="s">
        <v>124</v>
      </c>
      <c r="B207" s="5"/>
      <c r="C207" s="8" t="s">
        <v>118</v>
      </c>
      <c r="D207" s="138" t="s">
        <v>119</v>
      </c>
      <c r="E207" s="138"/>
      <c r="F207" s="138"/>
      <c r="G207" s="138"/>
    </row>
  </sheetData>
  <sheetProtection/>
  <mergeCells count="132">
    <mergeCell ref="A1:A2"/>
    <mergeCell ref="B1:B2"/>
    <mergeCell ref="F58:G58"/>
    <mergeCell ref="B4:B5"/>
    <mergeCell ref="C1:C2"/>
    <mergeCell ref="D1:G1"/>
    <mergeCell ref="D2:G2"/>
    <mergeCell ref="C4:C5"/>
    <mergeCell ref="D4:G4"/>
    <mergeCell ref="D5:G5"/>
    <mergeCell ref="A10:E10"/>
    <mergeCell ref="F10:F11"/>
    <mergeCell ref="A11:E11"/>
    <mergeCell ref="C6:C8"/>
    <mergeCell ref="D6:G6"/>
    <mergeCell ref="D7:G7"/>
    <mergeCell ref="D8:G8"/>
    <mergeCell ref="B6:B8"/>
    <mergeCell ref="A12:E12"/>
    <mergeCell ref="F12:F15"/>
    <mergeCell ref="A13:E13"/>
    <mergeCell ref="A14:E14"/>
    <mergeCell ref="A15:E15"/>
    <mergeCell ref="A16:E16"/>
    <mergeCell ref="B17:C17"/>
    <mergeCell ref="A18:E21"/>
    <mergeCell ref="F18:G18"/>
    <mergeCell ref="A22:E22"/>
    <mergeCell ref="A23:E23"/>
    <mergeCell ref="A24:G24"/>
    <mergeCell ref="A25:G25"/>
    <mergeCell ref="B26:C26"/>
    <mergeCell ref="A27:E27"/>
    <mergeCell ref="A28:G29"/>
    <mergeCell ref="A30:G30"/>
    <mergeCell ref="A31:G31"/>
    <mergeCell ref="A32:G32"/>
    <mergeCell ref="A33:G33"/>
    <mergeCell ref="A34:G34"/>
    <mergeCell ref="A41:G41"/>
    <mergeCell ref="A42:G42"/>
    <mergeCell ref="A35:G35"/>
    <mergeCell ref="A36:G36"/>
    <mergeCell ref="A37:G37"/>
    <mergeCell ref="A38:G38"/>
    <mergeCell ref="A39:G39"/>
    <mergeCell ref="A40:G40"/>
    <mergeCell ref="A47:G47"/>
    <mergeCell ref="A48:G48"/>
    <mergeCell ref="A49:G49"/>
    <mergeCell ref="A43:G43"/>
    <mergeCell ref="A44:G44"/>
    <mergeCell ref="A45:G45"/>
    <mergeCell ref="A46:G46"/>
    <mergeCell ref="A50:G50"/>
    <mergeCell ref="A51:G51"/>
    <mergeCell ref="A52:G52"/>
    <mergeCell ref="A53:G53"/>
    <mergeCell ref="A58:E58"/>
    <mergeCell ref="A59:E59"/>
    <mergeCell ref="F59:G59"/>
    <mergeCell ref="A54:G54"/>
    <mergeCell ref="A55:G55"/>
    <mergeCell ref="A56:G56"/>
    <mergeCell ref="A57:G57"/>
    <mergeCell ref="A60:E60"/>
    <mergeCell ref="F60:G60"/>
    <mergeCell ref="A61:E61"/>
    <mergeCell ref="F61:G61"/>
    <mergeCell ref="A62:E62"/>
    <mergeCell ref="F62:G62"/>
    <mergeCell ref="A63:E63"/>
    <mergeCell ref="F63:G63"/>
    <mergeCell ref="A64:E64"/>
    <mergeCell ref="F64:G64"/>
    <mergeCell ref="A65:E65"/>
    <mergeCell ref="F65:G65"/>
    <mergeCell ref="A66:E66"/>
    <mergeCell ref="F66:G66"/>
    <mergeCell ref="A67:E67"/>
    <mergeCell ref="F67:G67"/>
    <mergeCell ref="A68:E68"/>
    <mergeCell ref="F68:G68"/>
    <mergeCell ref="A69:E69"/>
    <mergeCell ref="F69:G69"/>
    <mergeCell ref="A70:E70"/>
    <mergeCell ref="F70:G70"/>
    <mergeCell ref="A71:E71"/>
    <mergeCell ref="F71:G71"/>
    <mergeCell ref="A72:E72"/>
    <mergeCell ref="F72:G72"/>
    <mergeCell ref="A73:E73"/>
    <mergeCell ref="F73:G73"/>
    <mergeCell ref="A74:E74"/>
    <mergeCell ref="F74:G74"/>
    <mergeCell ref="A75:E75"/>
    <mergeCell ref="F75:G75"/>
    <mergeCell ref="A76:E76"/>
    <mergeCell ref="F76:G76"/>
    <mergeCell ref="A77:E77"/>
    <mergeCell ref="F77:G77"/>
    <mergeCell ref="A78:E78"/>
    <mergeCell ref="F78:G78"/>
    <mergeCell ref="A79:E79"/>
    <mergeCell ref="F79:G79"/>
    <mergeCell ref="A80:E80"/>
    <mergeCell ref="F80:G80"/>
    <mergeCell ref="A81:E81"/>
    <mergeCell ref="F81:G81"/>
    <mergeCell ref="A82:G84"/>
    <mergeCell ref="A85:B85"/>
    <mergeCell ref="C85:G85"/>
    <mergeCell ref="A86:B86"/>
    <mergeCell ref="C86:G86"/>
    <mergeCell ref="A87:B87"/>
    <mergeCell ref="C87:G87"/>
    <mergeCell ref="A88:A89"/>
    <mergeCell ref="B88:B89"/>
    <mergeCell ref="C88:C89"/>
    <mergeCell ref="D88:G88"/>
    <mergeCell ref="D201:E201"/>
    <mergeCell ref="F201:G201"/>
    <mergeCell ref="A202:B202"/>
    <mergeCell ref="C202:C203"/>
    <mergeCell ref="A203:B203"/>
    <mergeCell ref="E203:G203"/>
    <mergeCell ref="D207:G207"/>
    <mergeCell ref="D204:G204"/>
    <mergeCell ref="A205:B205"/>
    <mergeCell ref="C205:C206"/>
    <mergeCell ref="A206:B206"/>
    <mergeCell ref="E206:G206"/>
  </mergeCells>
  <printOptions/>
  <pageMargins left="0.3937007874015748" right="0.1968503937007874"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H207"/>
  <sheetViews>
    <sheetView zoomScalePageLayoutView="0" workbookViewId="0" topLeftCell="A89">
      <selection activeCell="C97" sqref="C97:G98"/>
    </sheetView>
  </sheetViews>
  <sheetFormatPr defaultColWidth="9.00390625" defaultRowHeight="12.75"/>
  <cols>
    <col min="1" max="1" width="41.375" style="0" customWidth="1"/>
    <col min="2" max="2" width="6.125" style="0" customWidth="1"/>
    <col min="3" max="3" width="10.25390625" style="0" customWidth="1"/>
    <col min="5" max="6" width="10.375" style="0" customWidth="1"/>
    <col min="7" max="7" width="10.25390625" style="0" customWidth="1"/>
    <col min="8" max="8" width="13.75390625" style="0" bestFit="1" customWidth="1"/>
  </cols>
  <sheetData>
    <row r="1" spans="1:7" ht="12.75" customHeight="1">
      <c r="A1" s="90"/>
      <c r="B1" s="90"/>
      <c r="C1" s="90"/>
      <c r="D1" s="89" t="s">
        <v>0</v>
      </c>
      <c r="E1" s="89"/>
      <c r="F1" s="89"/>
      <c r="G1" s="89"/>
    </row>
    <row r="2" spans="1:7" ht="76.5" customHeight="1">
      <c r="A2" s="90"/>
      <c r="B2" s="90"/>
      <c r="C2" s="90"/>
      <c r="D2" s="89" t="s">
        <v>1</v>
      </c>
      <c r="E2" s="89"/>
      <c r="F2" s="89"/>
      <c r="G2" s="89"/>
    </row>
    <row r="3" spans="1:7" ht="12.75">
      <c r="A3" s="1"/>
      <c r="B3" s="1"/>
      <c r="C3" s="1"/>
      <c r="D3" s="1"/>
      <c r="E3" s="1"/>
      <c r="F3" s="1"/>
      <c r="G3" s="1"/>
    </row>
    <row r="4" spans="1:7" ht="12.75" customHeight="1">
      <c r="A4" s="64" t="s">
        <v>160</v>
      </c>
      <c r="B4" s="90"/>
      <c r="C4" s="90"/>
      <c r="D4" s="89" t="s">
        <v>2</v>
      </c>
      <c r="E4" s="89"/>
      <c r="F4" s="89"/>
      <c r="G4" s="89"/>
    </row>
    <row r="5" spans="1:7" ht="25.5" customHeight="1">
      <c r="A5" s="65" t="s">
        <v>3</v>
      </c>
      <c r="B5" s="90"/>
      <c r="C5" s="90"/>
      <c r="D5" s="91" t="s">
        <v>161</v>
      </c>
      <c r="E5" s="91"/>
      <c r="F5" s="91"/>
      <c r="G5" s="91"/>
    </row>
    <row r="6" spans="1:7" ht="12.75" customHeight="1">
      <c r="A6" s="64" t="s">
        <v>162</v>
      </c>
      <c r="B6" s="90"/>
      <c r="C6" s="90"/>
      <c r="D6" s="89" t="s">
        <v>163</v>
      </c>
      <c r="E6" s="89"/>
      <c r="F6" s="89"/>
      <c r="G6" s="89"/>
    </row>
    <row r="7" spans="1:7" ht="12.75" customHeight="1">
      <c r="A7" s="64" t="s">
        <v>4</v>
      </c>
      <c r="B7" s="90"/>
      <c r="C7" s="90"/>
      <c r="D7" s="89" t="s">
        <v>4</v>
      </c>
      <c r="E7" s="89"/>
      <c r="F7" s="89"/>
      <c r="G7" s="89"/>
    </row>
    <row r="8" spans="1:7" ht="12.75" customHeight="1">
      <c r="A8" s="64" t="s">
        <v>164</v>
      </c>
      <c r="B8" s="90"/>
      <c r="C8" s="90"/>
      <c r="D8" s="89" t="s">
        <v>5</v>
      </c>
      <c r="E8" s="89"/>
      <c r="F8" s="89"/>
      <c r="G8" s="89"/>
    </row>
    <row r="9" spans="1:7" ht="12.75">
      <c r="A9" s="1"/>
      <c r="B9" s="1"/>
      <c r="C9" s="1"/>
      <c r="D9" s="1"/>
      <c r="E9" s="1"/>
      <c r="F9" s="1"/>
      <c r="G9" s="1"/>
    </row>
    <row r="10" spans="1:7" ht="15.75" customHeight="1">
      <c r="A10" s="92" t="s">
        <v>6</v>
      </c>
      <c r="B10" s="92"/>
      <c r="C10" s="92"/>
      <c r="D10" s="92"/>
      <c r="E10" s="92"/>
      <c r="F10" s="93"/>
      <c r="G10" s="1"/>
    </row>
    <row r="11" spans="1:7" ht="15.75" customHeight="1">
      <c r="A11" s="92" t="s">
        <v>7</v>
      </c>
      <c r="B11" s="92"/>
      <c r="C11" s="92"/>
      <c r="D11" s="92"/>
      <c r="E11" s="92"/>
      <c r="F11" s="93"/>
      <c r="G11" s="1"/>
    </row>
    <row r="12" spans="1:7" ht="15.75" customHeight="1">
      <c r="A12" s="92" t="s">
        <v>155</v>
      </c>
      <c r="B12" s="92"/>
      <c r="C12" s="92"/>
      <c r="D12" s="92"/>
      <c r="E12" s="92"/>
      <c r="F12" s="93"/>
      <c r="G12" s="1"/>
    </row>
    <row r="13" spans="1:7" ht="31.5" customHeight="1">
      <c r="A13" s="92" t="s">
        <v>8</v>
      </c>
      <c r="B13" s="92"/>
      <c r="C13" s="92"/>
      <c r="D13" s="92"/>
      <c r="E13" s="92"/>
      <c r="F13" s="93"/>
      <c r="G13" s="1"/>
    </row>
    <row r="14" spans="1:7" ht="15.75" customHeight="1">
      <c r="A14" s="94" t="s">
        <v>9</v>
      </c>
      <c r="B14" s="94"/>
      <c r="C14" s="94"/>
      <c r="D14" s="94"/>
      <c r="E14" s="94"/>
      <c r="F14" s="93"/>
      <c r="G14" s="1"/>
    </row>
    <row r="15" spans="1:7" ht="15.75">
      <c r="A15" s="94"/>
      <c r="B15" s="94"/>
      <c r="C15" s="94"/>
      <c r="D15" s="94"/>
      <c r="E15" s="94"/>
      <c r="F15" s="93"/>
      <c r="G15" s="1"/>
    </row>
    <row r="16" spans="1:7" ht="15.75" customHeight="1">
      <c r="A16" s="92" t="s">
        <v>198</v>
      </c>
      <c r="B16" s="92"/>
      <c r="C16" s="92"/>
      <c r="D16" s="92"/>
      <c r="E16" s="92"/>
      <c r="F16" s="2"/>
      <c r="G16" s="1"/>
    </row>
    <row r="17" spans="1:7" ht="15">
      <c r="A17" s="3"/>
      <c r="B17" s="98"/>
      <c r="C17" s="98"/>
      <c r="D17" s="3"/>
      <c r="E17" s="4"/>
      <c r="F17" s="2"/>
      <c r="G17" s="1"/>
    </row>
    <row r="18" spans="1:7" ht="12.75">
      <c r="A18" s="99" t="s">
        <v>144</v>
      </c>
      <c r="B18" s="100"/>
      <c r="C18" s="100"/>
      <c r="D18" s="100"/>
      <c r="E18" s="100"/>
      <c r="F18" s="105" t="s">
        <v>10</v>
      </c>
      <c r="G18" s="105"/>
    </row>
    <row r="19" spans="1:7" ht="24">
      <c r="A19" s="101"/>
      <c r="B19" s="102"/>
      <c r="C19" s="102"/>
      <c r="D19" s="102"/>
      <c r="E19" s="102"/>
      <c r="F19" s="25" t="s">
        <v>11</v>
      </c>
      <c r="G19" s="24"/>
    </row>
    <row r="20" spans="1:7" ht="12.75">
      <c r="A20" s="101"/>
      <c r="B20" s="102"/>
      <c r="C20" s="102"/>
      <c r="D20" s="102"/>
      <c r="E20" s="102"/>
      <c r="F20" s="25" t="s">
        <v>12</v>
      </c>
      <c r="G20" s="24">
        <v>1938412</v>
      </c>
    </row>
    <row r="21" spans="1:7" ht="12.75">
      <c r="A21" s="103"/>
      <c r="B21" s="104"/>
      <c r="C21" s="104"/>
      <c r="D21" s="104"/>
      <c r="E21" s="104"/>
      <c r="F21" s="24"/>
      <c r="G21" s="24"/>
    </row>
    <row r="22" spans="1:7" ht="15">
      <c r="A22" s="95" t="s">
        <v>13</v>
      </c>
      <c r="B22" s="96"/>
      <c r="C22" s="96"/>
      <c r="D22" s="96"/>
      <c r="E22" s="96"/>
      <c r="F22" s="24">
        <v>5837004708</v>
      </c>
      <c r="G22" s="24">
        <v>583701001</v>
      </c>
    </row>
    <row r="23" spans="1:7" ht="15">
      <c r="A23" s="95" t="s">
        <v>14</v>
      </c>
      <c r="B23" s="96"/>
      <c r="C23" s="96"/>
      <c r="D23" s="96"/>
      <c r="E23" s="96"/>
      <c r="F23" s="25" t="s">
        <v>15</v>
      </c>
      <c r="G23" s="24">
        <v>384</v>
      </c>
    </row>
    <row r="24" spans="1:7" ht="31.5" customHeight="1">
      <c r="A24" s="95" t="s">
        <v>16</v>
      </c>
      <c r="B24" s="96"/>
      <c r="C24" s="96"/>
      <c r="D24" s="96"/>
      <c r="E24" s="96"/>
      <c r="F24" s="96"/>
      <c r="G24" s="97"/>
    </row>
    <row r="25" spans="1:7" ht="31.5" customHeight="1">
      <c r="A25" s="95" t="s">
        <v>17</v>
      </c>
      <c r="B25" s="96"/>
      <c r="C25" s="96"/>
      <c r="D25" s="96"/>
      <c r="E25" s="96"/>
      <c r="F25" s="96"/>
      <c r="G25" s="97"/>
    </row>
    <row r="26" spans="1:7" ht="15">
      <c r="A26" s="9"/>
      <c r="B26" s="107"/>
      <c r="C26" s="107"/>
      <c r="D26" s="15"/>
      <c r="E26" s="10"/>
      <c r="F26" s="20"/>
      <c r="G26" s="21"/>
    </row>
    <row r="27" spans="1:7" ht="14.25">
      <c r="A27" s="108" t="s">
        <v>18</v>
      </c>
      <c r="B27" s="109"/>
      <c r="C27" s="109"/>
      <c r="D27" s="109"/>
      <c r="E27" s="109"/>
      <c r="F27" s="22"/>
      <c r="G27" s="23"/>
    </row>
    <row r="28" spans="1:7" ht="16.5" customHeight="1">
      <c r="A28" s="110" t="s">
        <v>19</v>
      </c>
      <c r="B28" s="102"/>
      <c r="C28" s="102"/>
      <c r="D28" s="102"/>
      <c r="E28" s="102"/>
      <c r="F28" s="102"/>
      <c r="G28" s="111"/>
    </row>
    <row r="29" spans="1:7" ht="12.75">
      <c r="A29" s="110"/>
      <c r="B29" s="102"/>
      <c r="C29" s="102"/>
      <c r="D29" s="102"/>
      <c r="E29" s="102"/>
      <c r="F29" s="102"/>
      <c r="G29" s="111"/>
    </row>
    <row r="30" spans="1:7" ht="15" customHeight="1">
      <c r="A30" s="99" t="s">
        <v>20</v>
      </c>
      <c r="B30" s="100"/>
      <c r="C30" s="100"/>
      <c r="D30" s="100"/>
      <c r="E30" s="100"/>
      <c r="F30" s="100"/>
      <c r="G30" s="112"/>
    </row>
    <row r="31" spans="1:7" ht="15" customHeight="1">
      <c r="A31" s="101" t="s">
        <v>21</v>
      </c>
      <c r="B31" s="102"/>
      <c r="C31" s="102"/>
      <c r="D31" s="102"/>
      <c r="E31" s="102"/>
      <c r="F31" s="102"/>
      <c r="G31" s="106"/>
    </row>
    <row r="32" spans="1:7" ht="15" customHeight="1">
      <c r="A32" s="101" t="s">
        <v>22</v>
      </c>
      <c r="B32" s="102"/>
      <c r="C32" s="102"/>
      <c r="D32" s="102"/>
      <c r="E32" s="102"/>
      <c r="F32" s="102"/>
      <c r="G32" s="106"/>
    </row>
    <row r="33" spans="1:7" ht="15" customHeight="1">
      <c r="A33" s="101" t="s">
        <v>23</v>
      </c>
      <c r="B33" s="102"/>
      <c r="C33" s="102"/>
      <c r="D33" s="102"/>
      <c r="E33" s="102"/>
      <c r="F33" s="102"/>
      <c r="G33" s="106"/>
    </row>
    <row r="34" spans="1:7" ht="15" customHeight="1">
      <c r="A34" s="101" t="s">
        <v>24</v>
      </c>
      <c r="B34" s="102"/>
      <c r="C34" s="102"/>
      <c r="D34" s="102"/>
      <c r="E34" s="102"/>
      <c r="F34" s="102"/>
      <c r="G34" s="106"/>
    </row>
    <row r="35" spans="1:7" ht="15" customHeight="1">
      <c r="A35" s="101" t="s">
        <v>25</v>
      </c>
      <c r="B35" s="102"/>
      <c r="C35" s="102"/>
      <c r="D35" s="102"/>
      <c r="E35" s="102"/>
      <c r="F35" s="102"/>
      <c r="G35" s="106"/>
    </row>
    <row r="36" spans="1:7" ht="15" customHeight="1">
      <c r="A36" s="101" t="s">
        <v>26</v>
      </c>
      <c r="B36" s="102"/>
      <c r="C36" s="102"/>
      <c r="D36" s="102"/>
      <c r="E36" s="102"/>
      <c r="F36" s="102"/>
      <c r="G36" s="106"/>
    </row>
    <row r="37" spans="1:7" ht="15" customHeight="1">
      <c r="A37" s="101" t="s">
        <v>27</v>
      </c>
      <c r="B37" s="102"/>
      <c r="C37" s="102"/>
      <c r="D37" s="102"/>
      <c r="E37" s="102"/>
      <c r="F37" s="102"/>
      <c r="G37" s="106"/>
    </row>
    <row r="38" spans="1:7" ht="15" customHeight="1">
      <c r="A38" s="101" t="s">
        <v>28</v>
      </c>
      <c r="B38" s="102"/>
      <c r="C38" s="102"/>
      <c r="D38" s="102"/>
      <c r="E38" s="102"/>
      <c r="F38" s="102"/>
      <c r="G38" s="106"/>
    </row>
    <row r="39" spans="1:7" ht="45" customHeight="1">
      <c r="A39" s="101" t="s">
        <v>148</v>
      </c>
      <c r="B39" s="102"/>
      <c r="C39" s="102"/>
      <c r="D39" s="102"/>
      <c r="E39" s="102"/>
      <c r="F39" s="102"/>
      <c r="G39" s="106"/>
    </row>
    <row r="40" spans="1:7" ht="45" customHeight="1">
      <c r="A40" s="101" t="s">
        <v>149</v>
      </c>
      <c r="B40" s="102"/>
      <c r="C40" s="102"/>
      <c r="D40" s="102"/>
      <c r="E40" s="102"/>
      <c r="F40" s="102"/>
      <c r="G40" s="106"/>
    </row>
    <row r="41" spans="1:7" ht="47.25" customHeight="1">
      <c r="A41" s="101" t="s">
        <v>150</v>
      </c>
      <c r="B41" s="102"/>
      <c r="C41" s="102"/>
      <c r="D41" s="102"/>
      <c r="E41" s="102"/>
      <c r="F41" s="102"/>
      <c r="G41" s="106"/>
    </row>
    <row r="42" spans="1:7" ht="60" customHeight="1">
      <c r="A42" s="101" t="s">
        <v>151</v>
      </c>
      <c r="B42" s="102"/>
      <c r="C42" s="102"/>
      <c r="D42" s="102"/>
      <c r="E42" s="102"/>
      <c r="F42" s="102"/>
      <c r="G42" s="106"/>
    </row>
    <row r="43" spans="1:7" ht="30" customHeight="1">
      <c r="A43" s="101" t="s">
        <v>29</v>
      </c>
      <c r="B43" s="102"/>
      <c r="C43" s="102"/>
      <c r="D43" s="102"/>
      <c r="E43" s="102"/>
      <c r="F43" s="102"/>
      <c r="G43" s="106"/>
    </row>
    <row r="44" spans="1:7" ht="15" customHeight="1">
      <c r="A44" s="101" t="s">
        <v>30</v>
      </c>
      <c r="B44" s="102"/>
      <c r="C44" s="102"/>
      <c r="D44" s="102"/>
      <c r="E44" s="102"/>
      <c r="F44" s="102"/>
      <c r="G44" s="106"/>
    </row>
    <row r="45" spans="1:7" ht="15" customHeight="1">
      <c r="A45" s="101" t="s">
        <v>31</v>
      </c>
      <c r="B45" s="102"/>
      <c r="C45" s="102"/>
      <c r="D45" s="102"/>
      <c r="E45" s="102"/>
      <c r="F45" s="102"/>
      <c r="G45" s="106"/>
    </row>
    <row r="46" spans="1:7" ht="15" customHeight="1">
      <c r="A46" s="101" t="s">
        <v>32</v>
      </c>
      <c r="B46" s="102"/>
      <c r="C46" s="102"/>
      <c r="D46" s="102"/>
      <c r="E46" s="102"/>
      <c r="F46" s="102"/>
      <c r="G46" s="106"/>
    </row>
    <row r="47" spans="1:7" ht="30" customHeight="1">
      <c r="A47" s="101" t="s">
        <v>33</v>
      </c>
      <c r="B47" s="102"/>
      <c r="C47" s="102"/>
      <c r="D47" s="102"/>
      <c r="E47" s="102"/>
      <c r="F47" s="102"/>
      <c r="G47" s="106"/>
    </row>
    <row r="48" spans="1:7" ht="15" customHeight="1">
      <c r="A48" s="101" t="s">
        <v>34</v>
      </c>
      <c r="B48" s="102"/>
      <c r="C48" s="102"/>
      <c r="D48" s="102"/>
      <c r="E48" s="102"/>
      <c r="F48" s="102"/>
      <c r="G48" s="106"/>
    </row>
    <row r="49" spans="1:7" ht="45.75" customHeight="1">
      <c r="A49" s="103" t="s">
        <v>152</v>
      </c>
      <c r="B49" s="104"/>
      <c r="C49" s="104"/>
      <c r="D49" s="104"/>
      <c r="E49" s="104"/>
      <c r="F49" s="104"/>
      <c r="G49" s="119"/>
    </row>
    <row r="50" spans="1:7" ht="15">
      <c r="A50" s="95" t="s">
        <v>35</v>
      </c>
      <c r="B50" s="96"/>
      <c r="C50" s="96"/>
      <c r="D50" s="96"/>
      <c r="E50" s="96"/>
      <c r="F50" s="96"/>
      <c r="G50" s="97"/>
    </row>
    <row r="51" spans="1:7" ht="45" customHeight="1">
      <c r="A51" s="113" t="s">
        <v>36</v>
      </c>
      <c r="B51" s="114"/>
      <c r="C51" s="114"/>
      <c r="D51" s="114"/>
      <c r="E51" s="114"/>
      <c r="F51" s="114"/>
      <c r="G51" s="115"/>
    </row>
    <row r="52" spans="1:7" ht="15" customHeight="1">
      <c r="A52" s="116" t="s">
        <v>37</v>
      </c>
      <c r="B52" s="117"/>
      <c r="C52" s="117"/>
      <c r="D52" s="117"/>
      <c r="E52" s="117"/>
      <c r="F52" s="117"/>
      <c r="G52" s="118"/>
    </row>
    <row r="53" spans="1:7" ht="15" customHeight="1">
      <c r="A53" s="116" t="s">
        <v>38</v>
      </c>
      <c r="B53" s="117"/>
      <c r="C53" s="117"/>
      <c r="D53" s="117"/>
      <c r="E53" s="117"/>
      <c r="F53" s="117"/>
      <c r="G53" s="118"/>
    </row>
    <row r="54" spans="1:7" ht="15" customHeight="1">
      <c r="A54" s="116" t="s">
        <v>39</v>
      </c>
      <c r="B54" s="117"/>
      <c r="C54" s="117"/>
      <c r="D54" s="117"/>
      <c r="E54" s="117"/>
      <c r="F54" s="117"/>
      <c r="G54" s="118"/>
    </row>
    <row r="55" spans="1:7" ht="47.25" customHeight="1">
      <c r="A55" s="122" t="s">
        <v>153</v>
      </c>
      <c r="B55" s="123"/>
      <c r="C55" s="123"/>
      <c r="D55" s="123"/>
      <c r="E55" s="123"/>
      <c r="F55" s="123"/>
      <c r="G55" s="124"/>
    </row>
    <row r="56" spans="1:7" ht="15" customHeight="1">
      <c r="A56" s="116" t="s">
        <v>143</v>
      </c>
      <c r="B56" s="117"/>
      <c r="C56" s="117"/>
      <c r="D56" s="117"/>
      <c r="E56" s="117"/>
      <c r="F56" s="117"/>
      <c r="G56" s="118"/>
    </row>
    <row r="57" spans="1:7" ht="29.25" customHeight="1">
      <c r="A57" s="125" t="s">
        <v>142</v>
      </c>
      <c r="B57" s="126"/>
      <c r="C57" s="126"/>
      <c r="D57" s="126"/>
      <c r="E57" s="126"/>
      <c r="F57" s="126"/>
      <c r="G57" s="127"/>
    </row>
    <row r="58" spans="1:7" ht="14.25">
      <c r="A58" s="120" t="s">
        <v>40</v>
      </c>
      <c r="B58" s="120"/>
      <c r="C58" s="120"/>
      <c r="D58" s="120"/>
      <c r="E58" s="120"/>
      <c r="F58" s="128"/>
      <c r="G58" s="129"/>
    </row>
    <row r="59" spans="1:7" ht="15">
      <c r="A59" s="121" t="s">
        <v>41</v>
      </c>
      <c r="B59" s="121"/>
      <c r="C59" s="121"/>
      <c r="D59" s="121"/>
      <c r="E59" s="121"/>
      <c r="F59" s="121" t="s">
        <v>42</v>
      </c>
      <c r="G59" s="121"/>
    </row>
    <row r="60" spans="1:7" ht="15" customHeight="1">
      <c r="A60" s="132" t="s">
        <v>43</v>
      </c>
      <c r="B60" s="132"/>
      <c r="C60" s="132"/>
      <c r="D60" s="132"/>
      <c r="E60" s="132"/>
      <c r="F60" s="133">
        <v>189208.68</v>
      </c>
      <c r="G60" s="133"/>
    </row>
    <row r="61" spans="1:7" ht="15">
      <c r="A61" s="130" t="s">
        <v>44</v>
      </c>
      <c r="B61" s="130"/>
      <c r="C61" s="130"/>
      <c r="D61" s="130"/>
      <c r="E61" s="130"/>
      <c r="F61" s="131"/>
      <c r="G61" s="131"/>
    </row>
    <row r="62" spans="1:7" ht="30" customHeight="1">
      <c r="A62" s="130" t="s">
        <v>45</v>
      </c>
      <c r="B62" s="130"/>
      <c r="C62" s="130"/>
      <c r="D62" s="130"/>
      <c r="E62" s="130"/>
      <c r="F62" s="131">
        <v>73672.71</v>
      </c>
      <c r="G62" s="131"/>
    </row>
    <row r="63" spans="1:7" ht="15">
      <c r="A63" s="130" t="s">
        <v>46</v>
      </c>
      <c r="B63" s="130"/>
      <c r="C63" s="130"/>
      <c r="D63" s="130"/>
      <c r="E63" s="130"/>
      <c r="F63" s="131"/>
      <c r="G63" s="131"/>
    </row>
    <row r="64" spans="1:7" ht="30" customHeight="1">
      <c r="A64" s="130" t="s">
        <v>47</v>
      </c>
      <c r="B64" s="130"/>
      <c r="C64" s="130"/>
      <c r="D64" s="130"/>
      <c r="E64" s="130"/>
      <c r="F64" s="131">
        <v>73672.71</v>
      </c>
      <c r="G64" s="131"/>
    </row>
    <row r="65" spans="1:7" ht="45" customHeight="1">
      <c r="A65" s="130" t="s">
        <v>48</v>
      </c>
      <c r="B65" s="130"/>
      <c r="C65" s="130"/>
      <c r="D65" s="130"/>
      <c r="E65" s="130"/>
      <c r="F65" s="131"/>
      <c r="G65" s="131"/>
    </row>
    <row r="66" spans="1:7" ht="45" customHeight="1">
      <c r="A66" s="130" t="s">
        <v>50</v>
      </c>
      <c r="B66" s="130"/>
      <c r="C66" s="130"/>
      <c r="D66" s="130"/>
      <c r="E66" s="130"/>
      <c r="F66" s="131"/>
      <c r="G66" s="131"/>
    </row>
    <row r="67" spans="1:7" ht="15">
      <c r="A67" s="130" t="s">
        <v>51</v>
      </c>
      <c r="B67" s="130"/>
      <c r="C67" s="130"/>
      <c r="D67" s="130"/>
      <c r="E67" s="130"/>
      <c r="F67" s="131">
        <v>30316.36</v>
      </c>
      <c r="G67" s="131"/>
    </row>
    <row r="68" spans="1:7" ht="30" customHeight="1">
      <c r="A68" s="130" t="s">
        <v>52</v>
      </c>
      <c r="B68" s="130"/>
      <c r="C68" s="130"/>
      <c r="D68" s="130"/>
      <c r="E68" s="130"/>
      <c r="F68" s="131">
        <v>115535.97</v>
      </c>
      <c r="G68" s="131"/>
    </row>
    <row r="69" spans="1:7" ht="15">
      <c r="A69" s="130" t="s">
        <v>46</v>
      </c>
      <c r="B69" s="130"/>
      <c r="C69" s="130"/>
      <c r="D69" s="130"/>
      <c r="E69" s="130"/>
      <c r="F69" s="131"/>
      <c r="G69" s="131"/>
    </row>
    <row r="70" spans="1:7" ht="15">
      <c r="A70" s="130" t="s">
        <v>53</v>
      </c>
      <c r="B70" s="130"/>
      <c r="C70" s="130"/>
      <c r="D70" s="130"/>
      <c r="E70" s="130"/>
      <c r="F70" s="131">
        <v>111200.27</v>
      </c>
      <c r="G70" s="131"/>
    </row>
    <row r="71" spans="1:7" ht="15">
      <c r="A71" s="130" t="s">
        <v>54</v>
      </c>
      <c r="B71" s="130"/>
      <c r="C71" s="130"/>
      <c r="D71" s="130"/>
      <c r="E71" s="130"/>
      <c r="F71" s="131">
        <v>61266.63</v>
      </c>
      <c r="G71" s="131"/>
    </row>
    <row r="72" spans="1:7" ht="15">
      <c r="A72" s="132" t="s">
        <v>55</v>
      </c>
      <c r="B72" s="132"/>
      <c r="C72" s="132"/>
      <c r="D72" s="132"/>
      <c r="E72" s="132"/>
      <c r="F72" s="131" t="s">
        <v>49</v>
      </c>
      <c r="G72" s="131"/>
    </row>
    <row r="73" spans="1:7" ht="15">
      <c r="A73" s="130" t="s">
        <v>44</v>
      </c>
      <c r="B73" s="130"/>
      <c r="C73" s="130"/>
      <c r="D73" s="130"/>
      <c r="E73" s="130"/>
      <c r="F73" s="131"/>
      <c r="G73" s="131"/>
    </row>
    <row r="74" spans="1:7" ht="30" customHeight="1">
      <c r="A74" s="130" t="s">
        <v>56</v>
      </c>
      <c r="B74" s="130"/>
      <c r="C74" s="130"/>
      <c r="D74" s="130"/>
      <c r="E74" s="130"/>
      <c r="F74" s="131" t="s">
        <v>49</v>
      </c>
      <c r="G74" s="131"/>
    </row>
    <row r="75" spans="1:7" ht="30" customHeight="1">
      <c r="A75" s="130" t="s">
        <v>57</v>
      </c>
      <c r="B75" s="130"/>
      <c r="C75" s="130"/>
      <c r="D75" s="130"/>
      <c r="E75" s="130"/>
      <c r="F75" s="131" t="s">
        <v>49</v>
      </c>
      <c r="G75" s="131"/>
    </row>
    <row r="76" spans="1:7" ht="30" customHeight="1">
      <c r="A76" s="130" t="s">
        <v>58</v>
      </c>
      <c r="B76" s="130"/>
      <c r="C76" s="130"/>
      <c r="D76" s="130"/>
      <c r="E76" s="130"/>
      <c r="F76" s="131" t="s">
        <v>49</v>
      </c>
      <c r="G76" s="131"/>
    </row>
    <row r="77" spans="1:7" ht="15">
      <c r="A77" s="132" t="s">
        <v>59</v>
      </c>
      <c r="B77" s="132"/>
      <c r="C77" s="132"/>
      <c r="D77" s="132"/>
      <c r="E77" s="132"/>
      <c r="F77" s="131" t="s">
        <v>49</v>
      </c>
      <c r="G77" s="131"/>
    </row>
    <row r="78" spans="1:7" ht="15">
      <c r="A78" s="130" t="s">
        <v>44</v>
      </c>
      <c r="B78" s="130"/>
      <c r="C78" s="130"/>
      <c r="D78" s="130"/>
      <c r="E78" s="130"/>
      <c r="F78" s="131"/>
      <c r="G78" s="131"/>
    </row>
    <row r="79" spans="1:7" ht="15">
      <c r="A79" s="130" t="s">
        <v>60</v>
      </c>
      <c r="B79" s="130"/>
      <c r="C79" s="130"/>
      <c r="D79" s="130"/>
      <c r="E79" s="130"/>
      <c r="F79" s="131" t="s">
        <v>49</v>
      </c>
      <c r="G79" s="131"/>
    </row>
    <row r="80" spans="1:7" ht="30" customHeight="1">
      <c r="A80" s="130" t="s">
        <v>61</v>
      </c>
      <c r="B80" s="130"/>
      <c r="C80" s="130"/>
      <c r="D80" s="130"/>
      <c r="E80" s="130"/>
      <c r="F80" s="131" t="s">
        <v>49</v>
      </c>
      <c r="G80" s="131"/>
    </row>
    <row r="81" spans="1:7" ht="45" customHeight="1">
      <c r="A81" s="130" t="s">
        <v>62</v>
      </c>
      <c r="B81" s="130"/>
      <c r="C81" s="130"/>
      <c r="D81" s="130"/>
      <c r="E81" s="130"/>
      <c r="F81" s="131" t="s">
        <v>49</v>
      </c>
      <c r="G81" s="131"/>
    </row>
    <row r="82" spans="1:7" ht="12.75">
      <c r="A82" s="120" t="s">
        <v>63</v>
      </c>
      <c r="B82" s="120"/>
      <c r="C82" s="120"/>
      <c r="D82" s="120"/>
      <c r="E82" s="120"/>
      <c r="F82" s="120"/>
      <c r="G82" s="120"/>
    </row>
    <row r="83" spans="1:7" ht="12.75">
      <c r="A83" s="120"/>
      <c r="B83" s="120"/>
      <c r="C83" s="120"/>
      <c r="D83" s="120"/>
      <c r="E83" s="120"/>
      <c r="F83" s="120"/>
      <c r="G83" s="120"/>
    </row>
    <row r="84" spans="1:7" ht="12.75">
      <c r="A84" s="120"/>
      <c r="B84" s="120"/>
      <c r="C84" s="120"/>
      <c r="D84" s="120"/>
      <c r="E84" s="120"/>
      <c r="F84" s="120"/>
      <c r="G84" s="120"/>
    </row>
    <row r="85" spans="1:7" ht="28.5" customHeight="1">
      <c r="A85" s="132" t="s">
        <v>64</v>
      </c>
      <c r="B85" s="132"/>
      <c r="C85" s="134" t="s">
        <v>165</v>
      </c>
      <c r="D85" s="134"/>
      <c r="E85" s="134"/>
      <c r="F85" s="134"/>
      <c r="G85" s="134"/>
    </row>
    <row r="86" spans="1:7" ht="40.5" customHeight="1">
      <c r="A86" s="132" t="s">
        <v>65</v>
      </c>
      <c r="B86" s="132"/>
      <c r="C86" s="134" t="s">
        <v>158</v>
      </c>
      <c r="D86" s="134"/>
      <c r="E86" s="134"/>
      <c r="F86" s="134"/>
      <c r="G86" s="134"/>
    </row>
    <row r="87" spans="1:7" ht="28.5" customHeight="1">
      <c r="A87" s="132" t="s">
        <v>66</v>
      </c>
      <c r="B87" s="132"/>
      <c r="C87" s="134" t="s">
        <v>67</v>
      </c>
      <c r="D87" s="134"/>
      <c r="E87" s="134"/>
      <c r="F87" s="134"/>
      <c r="G87" s="134"/>
    </row>
    <row r="88" spans="1:7" ht="12.75">
      <c r="A88" s="121" t="s">
        <v>41</v>
      </c>
      <c r="B88" s="134" t="s">
        <v>68</v>
      </c>
      <c r="C88" s="134" t="s">
        <v>69</v>
      </c>
      <c r="D88" s="134" t="s">
        <v>70</v>
      </c>
      <c r="E88" s="134"/>
      <c r="F88" s="134"/>
      <c r="G88" s="134"/>
    </row>
    <row r="89" spans="1:7" ht="15">
      <c r="A89" s="121"/>
      <c r="B89" s="134"/>
      <c r="C89" s="134"/>
      <c r="D89" s="12" t="s">
        <v>71</v>
      </c>
      <c r="E89" s="27" t="s">
        <v>72</v>
      </c>
      <c r="F89" s="12" t="s">
        <v>73</v>
      </c>
      <c r="G89" s="16" t="s">
        <v>74</v>
      </c>
    </row>
    <row r="90" spans="1:7" ht="30.75" customHeight="1">
      <c r="A90" s="11" t="s">
        <v>75</v>
      </c>
      <c r="B90" s="12" t="s">
        <v>76</v>
      </c>
      <c r="C90" s="45" t="s">
        <v>49</v>
      </c>
      <c r="D90" s="45" t="s">
        <v>49</v>
      </c>
      <c r="E90" s="46" t="s">
        <v>49</v>
      </c>
      <c r="F90" s="45" t="s">
        <v>49</v>
      </c>
      <c r="G90" s="45" t="s">
        <v>49</v>
      </c>
    </row>
    <row r="91" spans="1:7" s="32" customFormat="1" ht="15" customHeight="1">
      <c r="A91" s="28" t="s">
        <v>139</v>
      </c>
      <c r="B91" s="13" t="s">
        <v>76</v>
      </c>
      <c r="C91" s="47">
        <f>SUM(D91:G91)</f>
        <v>283321.2</v>
      </c>
      <c r="D91" s="47">
        <f>D93+D100+D109+D115</f>
        <v>61016.8</v>
      </c>
      <c r="E91" s="47">
        <f>E93+E100+E109+E115</f>
        <v>83749.09999999999</v>
      </c>
      <c r="F91" s="47">
        <f>F93+F100+F109+F115</f>
        <v>73689.3</v>
      </c>
      <c r="G91" s="47">
        <f>G93+G100+G109+G115</f>
        <v>64865.99999999999</v>
      </c>
    </row>
    <row r="92" spans="1:7" ht="15" customHeight="1">
      <c r="A92" s="11" t="s">
        <v>77</v>
      </c>
      <c r="B92" s="14" t="s">
        <v>76</v>
      </c>
      <c r="C92" s="49"/>
      <c r="D92" s="49"/>
      <c r="E92" s="50"/>
      <c r="F92" s="49"/>
      <c r="G92" s="49"/>
    </row>
    <row r="93" spans="1:7" s="32" customFormat="1" ht="29.25" customHeight="1">
      <c r="A93" s="28" t="s">
        <v>125</v>
      </c>
      <c r="B93" s="13" t="s">
        <v>76</v>
      </c>
      <c r="C93" s="47">
        <f>SUM(D93:G93)</f>
        <v>244800.8</v>
      </c>
      <c r="D93" s="47">
        <f>SUM(D95:D98)</f>
        <v>48753</v>
      </c>
      <c r="E93" s="47">
        <f>SUM(E95:E98)</f>
        <v>65598.2</v>
      </c>
      <c r="F93" s="47">
        <f>SUM(F95:F98)</f>
        <v>65898.8</v>
      </c>
      <c r="G93" s="47">
        <f>SUM(G95:G98)</f>
        <v>64550.799999999996</v>
      </c>
    </row>
    <row r="94" spans="1:7" s="61" customFormat="1" ht="17.25" customHeight="1">
      <c r="A94" s="9" t="s">
        <v>77</v>
      </c>
      <c r="B94" s="38"/>
      <c r="C94" s="51"/>
      <c r="D94" s="49"/>
      <c r="E94" s="50"/>
      <c r="F94" s="49"/>
      <c r="G94" s="49"/>
    </row>
    <row r="95" spans="1:7" s="61" customFormat="1" ht="80.25" customHeight="1">
      <c r="A95" s="40" t="s">
        <v>172</v>
      </c>
      <c r="B95" s="40"/>
      <c r="C95" s="52">
        <f>SUM(D95:G95)</f>
        <v>28158.1</v>
      </c>
      <c r="D95" s="53">
        <v>5439.7</v>
      </c>
      <c r="E95" s="50">
        <v>7737.6</v>
      </c>
      <c r="F95" s="49">
        <v>7207.4</v>
      </c>
      <c r="G95" s="49">
        <v>7773.4</v>
      </c>
    </row>
    <row r="96" spans="1:7" s="61" customFormat="1" ht="76.5" customHeight="1">
      <c r="A96" s="40" t="s">
        <v>173</v>
      </c>
      <c r="B96" s="40"/>
      <c r="C96" s="52">
        <f>SUM(D96:G96)</f>
        <v>3082.9</v>
      </c>
      <c r="D96" s="53">
        <v>551.8</v>
      </c>
      <c r="E96" s="50">
        <v>872</v>
      </c>
      <c r="F96" s="49">
        <v>852</v>
      </c>
      <c r="G96" s="49">
        <v>807.1</v>
      </c>
    </row>
    <row r="97" spans="1:7" s="61" customFormat="1" ht="78" customHeight="1">
      <c r="A97" s="40" t="s">
        <v>170</v>
      </c>
      <c r="B97" s="40"/>
      <c r="C97" s="52">
        <f>SUM(D97:G97)</f>
        <v>195882.10000000003</v>
      </c>
      <c r="D97" s="53">
        <v>39221.9</v>
      </c>
      <c r="E97" s="50">
        <v>52271.3</v>
      </c>
      <c r="F97" s="49">
        <v>53051.7</v>
      </c>
      <c r="G97" s="49">
        <v>51337.2</v>
      </c>
    </row>
    <row r="98" spans="1:7" s="61" customFormat="1" ht="76.5" customHeight="1">
      <c r="A98" s="39" t="s">
        <v>171</v>
      </c>
      <c r="B98" s="39"/>
      <c r="C98" s="52">
        <f>SUM(D98:G98)</f>
        <v>17677.699999999997</v>
      </c>
      <c r="D98" s="53">
        <v>3539.6</v>
      </c>
      <c r="E98" s="50">
        <v>4717.3</v>
      </c>
      <c r="F98" s="49">
        <v>4787.7</v>
      </c>
      <c r="G98" s="49">
        <v>4633.1</v>
      </c>
    </row>
    <row r="99" spans="1:7" s="32" customFormat="1" ht="15.75" customHeight="1">
      <c r="A99" s="28" t="s">
        <v>78</v>
      </c>
      <c r="B99" s="13" t="s">
        <v>76</v>
      </c>
      <c r="C99" s="47"/>
      <c r="D99" s="47"/>
      <c r="E99" s="48"/>
      <c r="F99" s="47"/>
      <c r="G99" s="47"/>
    </row>
    <row r="100" spans="1:7" s="32" customFormat="1" ht="15.75" customHeight="1">
      <c r="A100" s="28" t="s">
        <v>126</v>
      </c>
      <c r="B100" s="13" t="s">
        <v>76</v>
      </c>
      <c r="C100" s="47">
        <f>SUM(D100:G100)</f>
        <v>37225</v>
      </c>
      <c r="D100" s="47">
        <f>SUM(D102:D108)</f>
        <v>12000</v>
      </c>
      <c r="E100" s="47">
        <f>SUM(E102:E108)</f>
        <v>17800</v>
      </c>
      <c r="F100" s="47">
        <f>SUM(F102:F108)</f>
        <v>7425</v>
      </c>
      <c r="G100" s="47">
        <f>SUM(G102:G108)</f>
        <v>0</v>
      </c>
    </row>
    <row r="101" spans="1:7" s="61" customFormat="1" ht="15" customHeight="1">
      <c r="A101" s="11" t="s">
        <v>77</v>
      </c>
      <c r="B101" s="14"/>
      <c r="C101" s="49"/>
      <c r="D101" s="49"/>
      <c r="E101" s="50"/>
      <c r="F101" s="49"/>
      <c r="G101" s="49"/>
    </row>
    <row r="102" spans="1:7" s="61" customFormat="1" ht="40.5" customHeight="1">
      <c r="A102" s="29" t="s">
        <v>174</v>
      </c>
      <c r="B102" s="14"/>
      <c r="C102" s="52">
        <f aca="true" t="shared" si="0" ref="C102:C109">SUM(D102:G102)</f>
        <v>6600</v>
      </c>
      <c r="D102" s="49"/>
      <c r="E102" s="50">
        <v>3100</v>
      </c>
      <c r="F102" s="49">
        <v>3500</v>
      </c>
      <c r="G102" s="49"/>
    </row>
    <row r="103" spans="1:7" s="61" customFormat="1" ht="27.75" customHeight="1" hidden="1">
      <c r="A103" s="29" t="s">
        <v>140</v>
      </c>
      <c r="B103" s="14"/>
      <c r="C103" s="52">
        <f t="shared" si="0"/>
        <v>0</v>
      </c>
      <c r="D103" s="49"/>
      <c r="E103" s="50"/>
      <c r="F103" s="49"/>
      <c r="G103" s="49">
        <v>0</v>
      </c>
    </row>
    <row r="104" spans="1:7" s="61" customFormat="1" ht="54.75" customHeight="1">
      <c r="A104" s="29" t="s">
        <v>175</v>
      </c>
      <c r="B104" s="14"/>
      <c r="C104" s="52">
        <f t="shared" si="0"/>
        <v>2000</v>
      </c>
      <c r="D104" s="49"/>
      <c r="E104" s="50"/>
      <c r="F104" s="49">
        <v>2000</v>
      </c>
      <c r="G104" s="49"/>
    </row>
    <row r="105" spans="1:7" s="61" customFormat="1" ht="15.75" customHeight="1" hidden="1">
      <c r="A105" s="41" t="s">
        <v>141</v>
      </c>
      <c r="B105" s="14"/>
      <c r="C105" s="52">
        <f t="shared" si="0"/>
        <v>0</v>
      </c>
      <c r="D105" s="49"/>
      <c r="E105" s="50"/>
      <c r="F105" s="49"/>
      <c r="G105" s="49"/>
    </row>
    <row r="106" spans="1:7" s="61" customFormat="1" ht="54.75" customHeight="1">
      <c r="A106" s="42" t="s">
        <v>176</v>
      </c>
      <c r="B106" s="14"/>
      <c r="C106" s="52">
        <f t="shared" si="0"/>
        <v>400</v>
      </c>
      <c r="D106" s="49"/>
      <c r="E106" s="50">
        <v>400</v>
      </c>
      <c r="F106" s="49"/>
      <c r="G106" s="49"/>
    </row>
    <row r="107" spans="1:7" s="61" customFormat="1" ht="57" customHeight="1">
      <c r="A107" s="16" t="s">
        <v>177</v>
      </c>
      <c r="B107" s="14"/>
      <c r="C107" s="52">
        <f t="shared" si="0"/>
        <v>24925</v>
      </c>
      <c r="D107" s="49">
        <v>12000</v>
      </c>
      <c r="E107" s="50">
        <v>11000</v>
      </c>
      <c r="F107" s="49">
        <v>1925</v>
      </c>
      <c r="G107" s="49"/>
    </row>
    <row r="108" spans="1:7" s="61" customFormat="1" ht="40.5" customHeight="1">
      <c r="A108" s="43" t="s">
        <v>178</v>
      </c>
      <c r="B108" s="14"/>
      <c r="C108" s="52">
        <f t="shared" si="0"/>
        <v>3300</v>
      </c>
      <c r="D108" s="49"/>
      <c r="E108" s="50">
        <v>3300</v>
      </c>
      <c r="F108" s="49"/>
      <c r="G108" s="49"/>
    </row>
    <row r="109" spans="1:7" s="32" customFormat="1" ht="87.75" customHeight="1">
      <c r="A109" s="28" t="s">
        <v>79</v>
      </c>
      <c r="B109" s="13" t="s">
        <v>76</v>
      </c>
      <c r="C109" s="47">
        <f t="shared" si="0"/>
        <v>1295.4</v>
      </c>
      <c r="D109" s="47">
        <f>SUM(D111:D114)</f>
        <v>263.8</v>
      </c>
      <c r="E109" s="47">
        <f>SUM(E111:E114)</f>
        <v>350.9</v>
      </c>
      <c r="F109" s="47">
        <f>SUM(F111:F114)</f>
        <v>365.5</v>
      </c>
      <c r="G109" s="47">
        <f>SUM(G111:G114)</f>
        <v>315.2</v>
      </c>
    </row>
    <row r="110" spans="1:7" ht="15" customHeight="1">
      <c r="A110" s="29" t="s">
        <v>77</v>
      </c>
      <c r="B110" s="17" t="s">
        <v>76</v>
      </c>
      <c r="C110" s="49"/>
      <c r="D110" s="49"/>
      <c r="E110" s="50"/>
      <c r="F110" s="49"/>
      <c r="G110" s="49"/>
    </row>
    <row r="111" spans="1:7" ht="30.75" customHeight="1">
      <c r="A111" s="11" t="s">
        <v>166</v>
      </c>
      <c r="B111" s="17"/>
      <c r="C111" s="49">
        <f>SUM(D111:G111)</f>
        <v>20</v>
      </c>
      <c r="D111" s="49"/>
      <c r="E111" s="50"/>
      <c r="F111" s="49">
        <v>20</v>
      </c>
      <c r="G111" s="49"/>
    </row>
    <row r="112" spans="1:7" ht="46.5" customHeight="1">
      <c r="A112" s="11" t="s">
        <v>167</v>
      </c>
      <c r="B112" s="17"/>
      <c r="C112" s="49">
        <f>SUM(D112:G112)</f>
        <v>10</v>
      </c>
      <c r="D112" s="49"/>
      <c r="E112" s="50"/>
      <c r="F112" s="49">
        <v>10</v>
      </c>
      <c r="G112" s="49"/>
    </row>
    <row r="113" spans="1:7" ht="45.75" customHeight="1">
      <c r="A113" s="11" t="s">
        <v>168</v>
      </c>
      <c r="B113" s="17"/>
      <c r="C113" s="49">
        <f>SUM(D113:G113)</f>
        <v>15.4</v>
      </c>
      <c r="D113" s="49">
        <v>3.8</v>
      </c>
      <c r="E113" s="50">
        <v>3.9</v>
      </c>
      <c r="F113" s="49">
        <v>3.8</v>
      </c>
      <c r="G113" s="49">
        <v>3.9</v>
      </c>
    </row>
    <row r="114" spans="1:7" ht="45.75" customHeight="1">
      <c r="A114" s="11" t="s">
        <v>169</v>
      </c>
      <c r="B114" s="17" t="s">
        <v>76</v>
      </c>
      <c r="C114" s="49">
        <f>SUM(D114:G114)</f>
        <v>1250</v>
      </c>
      <c r="D114" s="49">
        <v>260</v>
      </c>
      <c r="E114" s="50">
        <v>347</v>
      </c>
      <c r="F114" s="49">
        <v>331.7</v>
      </c>
      <c r="G114" s="49">
        <v>311.3</v>
      </c>
    </row>
    <row r="115" spans="1:7" s="32" customFormat="1" ht="29.25" customHeight="1">
      <c r="A115" s="28" t="s">
        <v>80</v>
      </c>
      <c r="B115" s="13" t="s">
        <v>76</v>
      </c>
      <c r="C115" s="47"/>
      <c r="D115" s="47"/>
      <c r="E115" s="48"/>
      <c r="F115" s="47"/>
      <c r="G115" s="47"/>
    </row>
    <row r="116" spans="1:7" ht="15" customHeight="1">
      <c r="A116" s="11" t="s">
        <v>77</v>
      </c>
      <c r="B116" s="14" t="s">
        <v>76</v>
      </c>
      <c r="C116" s="49"/>
      <c r="D116" s="49"/>
      <c r="E116" s="50"/>
      <c r="F116" s="49"/>
      <c r="G116" s="49"/>
    </row>
    <row r="117" spans="1:7" s="32" customFormat="1" ht="30.75" customHeight="1">
      <c r="A117" s="28" t="s">
        <v>81</v>
      </c>
      <c r="B117" s="13" t="s">
        <v>76</v>
      </c>
      <c r="C117" s="47"/>
      <c r="D117" s="47"/>
      <c r="E117" s="48"/>
      <c r="F117" s="47"/>
      <c r="G117" s="47"/>
    </row>
    <row r="118" spans="1:8" ht="15.75" customHeight="1">
      <c r="A118" s="28" t="s">
        <v>127</v>
      </c>
      <c r="B118" s="13"/>
      <c r="C118" s="47">
        <f>SUM(D118:G118)</f>
        <v>283321.2</v>
      </c>
      <c r="D118" s="47">
        <f>D120+D136</f>
        <v>61016.8</v>
      </c>
      <c r="E118" s="47">
        <f>E120+E136</f>
        <v>83749.1</v>
      </c>
      <c r="F118" s="47">
        <f>F120+F136</f>
        <v>73689.3</v>
      </c>
      <c r="G118" s="47">
        <f>G120+G136+G168+G172+G176</f>
        <v>64866</v>
      </c>
      <c r="H118" s="60"/>
    </row>
    <row r="119" spans="1:7" ht="15" customHeight="1">
      <c r="A119" s="11" t="s">
        <v>77</v>
      </c>
      <c r="B119" s="14"/>
      <c r="C119" s="49"/>
      <c r="D119" s="49"/>
      <c r="E119" s="50"/>
      <c r="F119" s="49"/>
      <c r="G119" s="49"/>
    </row>
    <row r="120" spans="1:7" s="32" customFormat="1" ht="30" customHeight="1">
      <c r="A120" s="28" t="s">
        <v>82</v>
      </c>
      <c r="B120" s="33" t="s">
        <v>83</v>
      </c>
      <c r="C120" s="47">
        <f>SUM(D120:G120)</f>
        <v>154802.5</v>
      </c>
      <c r="D120" s="47">
        <f>D122+D129+D131</f>
        <v>30075.5</v>
      </c>
      <c r="E120" s="47">
        <f>E122+E129+E131</f>
        <v>40873.1</v>
      </c>
      <c r="F120" s="47">
        <f>F122+F129+F131</f>
        <v>40859.9</v>
      </c>
      <c r="G120" s="47">
        <f>G122+G129+G131</f>
        <v>42994</v>
      </c>
    </row>
    <row r="121" spans="1:7" ht="15">
      <c r="A121" s="11" t="s">
        <v>44</v>
      </c>
      <c r="B121" s="14"/>
      <c r="C121" s="49"/>
      <c r="D121" s="49"/>
      <c r="E121" s="50"/>
      <c r="F121" s="49"/>
      <c r="G121" s="49"/>
    </row>
    <row r="122" spans="1:7" s="32" customFormat="1" ht="15.75" customHeight="1">
      <c r="A122" s="28" t="s">
        <v>128</v>
      </c>
      <c r="B122" s="33" t="s">
        <v>84</v>
      </c>
      <c r="C122" s="47">
        <f aca="true" t="shared" si="1" ref="C122:C136">SUM(D122:G122)</f>
        <v>118149.4</v>
      </c>
      <c r="D122" s="47">
        <f>SUM(D123:D128)</f>
        <v>22931.7</v>
      </c>
      <c r="E122" s="47">
        <f>SUM(E123:E128)</f>
        <v>31201</v>
      </c>
      <c r="F122" s="47">
        <f>SUM(F123:F128)</f>
        <v>31189.3</v>
      </c>
      <c r="G122" s="47">
        <f>SUM(G123:G128)</f>
        <v>32827.4</v>
      </c>
    </row>
    <row r="123" spans="1:7" ht="26.25" customHeight="1">
      <c r="A123" s="44" t="s">
        <v>179</v>
      </c>
      <c r="B123" s="36"/>
      <c r="C123" s="54">
        <f t="shared" si="1"/>
        <v>95534.20000000001</v>
      </c>
      <c r="D123" s="54">
        <v>18533.6</v>
      </c>
      <c r="E123" s="54">
        <v>25221</v>
      </c>
      <c r="F123" s="54">
        <v>25221</v>
      </c>
      <c r="G123" s="54">
        <v>26558.6</v>
      </c>
    </row>
    <row r="124" spans="1:7" ht="27.75" customHeight="1">
      <c r="A124" s="44" t="s">
        <v>181</v>
      </c>
      <c r="B124" s="36"/>
      <c r="C124" s="54">
        <f t="shared" si="1"/>
        <v>20106.899999999998</v>
      </c>
      <c r="D124" s="54">
        <v>3900.7</v>
      </c>
      <c r="E124" s="54">
        <v>5308.2</v>
      </c>
      <c r="F124" s="54">
        <v>5308.2</v>
      </c>
      <c r="G124" s="54">
        <v>5589.8</v>
      </c>
    </row>
    <row r="125" spans="1:7" ht="27.75" customHeight="1">
      <c r="A125" s="44" t="s">
        <v>183</v>
      </c>
      <c r="B125" s="36"/>
      <c r="C125" s="54">
        <f t="shared" si="1"/>
        <v>1867.8</v>
      </c>
      <c r="D125" s="54">
        <v>362.4</v>
      </c>
      <c r="E125" s="54">
        <v>493.1</v>
      </c>
      <c r="F125" s="54">
        <v>493.1</v>
      </c>
      <c r="G125" s="54">
        <v>519.2</v>
      </c>
    </row>
    <row r="126" spans="1:7" ht="24" hidden="1">
      <c r="A126" s="44" t="s">
        <v>145</v>
      </c>
      <c r="B126" s="36"/>
      <c r="C126" s="54">
        <f t="shared" si="1"/>
        <v>0</v>
      </c>
      <c r="D126" s="54"/>
      <c r="E126" s="54"/>
      <c r="F126" s="54"/>
      <c r="G126" s="54"/>
    </row>
    <row r="127" spans="1:7" ht="12.75" hidden="1">
      <c r="A127" s="44" t="s">
        <v>129</v>
      </c>
      <c r="B127" s="36"/>
      <c r="C127" s="54">
        <f t="shared" si="1"/>
        <v>0</v>
      </c>
      <c r="D127" s="54"/>
      <c r="E127" s="54"/>
      <c r="F127" s="54"/>
      <c r="G127" s="54"/>
    </row>
    <row r="128" spans="1:7" ht="24">
      <c r="A128" s="66" t="s">
        <v>191</v>
      </c>
      <c r="B128" s="36"/>
      <c r="C128" s="54">
        <f t="shared" si="1"/>
        <v>640.5</v>
      </c>
      <c r="D128" s="54">
        <v>135</v>
      </c>
      <c r="E128" s="54">
        <v>178.7</v>
      </c>
      <c r="F128" s="54">
        <v>167</v>
      </c>
      <c r="G128" s="54">
        <v>159.8</v>
      </c>
    </row>
    <row r="129" spans="1:7" s="32" customFormat="1" ht="14.25" customHeight="1">
      <c r="A129" s="35" t="s">
        <v>130</v>
      </c>
      <c r="B129" s="33" t="s">
        <v>85</v>
      </c>
      <c r="C129" s="47">
        <f t="shared" si="1"/>
        <v>972</v>
      </c>
      <c r="D129" s="47">
        <f>D130</f>
        <v>218.6</v>
      </c>
      <c r="E129" s="47">
        <f>E130</f>
        <v>249.3</v>
      </c>
      <c r="F129" s="47">
        <f>F130</f>
        <v>251.4</v>
      </c>
      <c r="G129" s="47">
        <f>G130</f>
        <v>252.7</v>
      </c>
    </row>
    <row r="130" spans="1:7" ht="28.5" customHeight="1">
      <c r="A130" s="44" t="s">
        <v>179</v>
      </c>
      <c r="B130" s="26"/>
      <c r="C130" s="54">
        <f t="shared" si="1"/>
        <v>972</v>
      </c>
      <c r="D130" s="54">
        <v>218.6</v>
      </c>
      <c r="E130" s="55">
        <v>249.3</v>
      </c>
      <c r="F130" s="54">
        <v>251.4</v>
      </c>
      <c r="G130" s="54">
        <v>252.7</v>
      </c>
    </row>
    <row r="131" spans="1:7" s="32" customFormat="1" ht="27.75" customHeight="1">
      <c r="A131" s="28" t="s">
        <v>131</v>
      </c>
      <c r="B131" s="33" t="s">
        <v>86</v>
      </c>
      <c r="C131" s="47">
        <f t="shared" si="1"/>
        <v>35681.09999999999</v>
      </c>
      <c r="D131" s="47">
        <f>SUM(D132:D135)</f>
        <v>6925.2</v>
      </c>
      <c r="E131" s="47">
        <f>SUM(E132:E135)</f>
        <v>9422.8</v>
      </c>
      <c r="F131" s="47">
        <f>SUM(F132:F135)</f>
        <v>9419.199999999999</v>
      </c>
      <c r="G131" s="47">
        <f>SUM(G132:G135)</f>
        <v>9913.899999999998</v>
      </c>
    </row>
    <row r="132" spans="1:7" ht="27" customHeight="1">
      <c r="A132" s="44" t="s">
        <v>179</v>
      </c>
      <c r="B132" s="36"/>
      <c r="C132" s="54">
        <f t="shared" si="1"/>
        <v>28851.4</v>
      </c>
      <c r="D132" s="54">
        <v>5597.1</v>
      </c>
      <c r="E132" s="54">
        <v>7616.8</v>
      </c>
      <c r="F132" s="54">
        <v>7616.8</v>
      </c>
      <c r="G132" s="54">
        <v>8020.7</v>
      </c>
    </row>
    <row r="133" spans="1:7" ht="27" customHeight="1">
      <c r="A133" s="44" t="s">
        <v>181</v>
      </c>
      <c r="B133" s="36"/>
      <c r="C133" s="54">
        <f t="shared" si="1"/>
        <v>6072.299999999999</v>
      </c>
      <c r="D133" s="54">
        <v>1178</v>
      </c>
      <c r="E133" s="54">
        <v>1603.1</v>
      </c>
      <c r="F133" s="54">
        <v>1603.1</v>
      </c>
      <c r="G133" s="54">
        <v>1688.1</v>
      </c>
    </row>
    <row r="134" spans="1:7" ht="26.25" customHeight="1">
      <c r="A134" s="44" t="s">
        <v>183</v>
      </c>
      <c r="B134" s="36"/>
      <c r="C134" s="54">
        <f t="shared" si="1"/>
        <v>564</v>
      </c>
      <c r="D134" s="54">
        <v>109.4</v>
      </c>
      <c r="E134" s="54">
        <v>148.9</v>
      </c>
      <c r="F134" s="54">
        <v>148.9</v>
      </c>
      <c r="G134" s="54">
        <v>156.8</v>
      </c>
    </row>
    <row r="135" spans="1:7" ht="24">
      <c r="A135" s="66" t="s">
        <v>191</v>
      </c>
      <c r="B135" s="36"/>
      <c r="C135" s="54">
        <f t="shared" si="1"/>
        <v>193.39999999999998</v>
      </c>
      <c r="D135" s="54">
        <v>40.7</v>
      </c>
      <c r="E135" s="54">
        <v>54</v>
      </c>
      <c r="F135" s="54">
        <v>50.4</v>
      </c>
      <c r="G135" s="54">
        <v>48.3</v>
      </c>
    </row>
    <row r="136" spans="1:7" s="32" customFormat="1" ht="13.5" customHeight="1">
      <c r="A136" s="28" t="s">
        <v>87</v>
      </c>
      <c r="B136" s="33" t="s">
        <v>88</v>
      </c>
      <c r="C136" s="47">
        <f t="shared" si="1"/>
        <v>111400.70000000001</v>
      </c>
      <c r="D136" s="47">
        <f>D138+D142+D145+D150+D152+D160+D167+D168+D172+D176</f>
        <v>30941.300000000003</v>
      </c>
      <c r="E136" s="47">
        <f>E138+E142+E145+E150+E152+E160+E167+E168+E172+E176</f>
        <v>42876</v>
      </c>
      <c r="F136" s="47">
        <f>F138+F142+F145+F150+F152+F160+F167+F168+F172+F176</f>
        <v>32829.4</v>
      </c>
      <c r="G136" s="47">
        <f>G138+G142+G145+G150+G152+G160+G167</f>
        <v>4754</v>
      </c>
    </row>
    <row r="137" spans="1:7" ht="15">
      <c r="A137" s="11" t="s">
        <v>44</v>
      </c>
      <c r="B137" s="18"/>
      <c r="C137" s="49"/>
      <c r="D137" s="49"/>
      <c r="E137" s="50"/>
      <c r="F137" s="49"/>
      <c r="G137" s="49"/>
    </row>
    <row r="138" spans="1:7" s="32" customFormat="1" ht="14.25" customHeight="1">
      <c r="A138" s="28" t="s">
        <v>132</v>
      </c>
      <c r="B138" s="33" t="s">
        <v>89</v>
      </c>
      <c r="C138" s="47">
        <f aca="true" t="shared" si="2" ref="C138:C166">SUM(D138:G138)</f>
        <v>473.6</v>
      </c>
      <c r="D138" s="47">
        <f>SUM(D139:D141)</f>
        <v>116.4</v>
      </c>
      <c r="E138" s="47">
        <f>SUM(E139:E141)</f>
        <v>117.7</v>
      </c>
      <c r="F138" s="47">
        <f>SUM(F139:F141)</f>
        <v>121.9</v>
      </c>
      <c r="G138" s="47">
        <f>SUM(G139:G141)</f>
        <v>117.60000000000001</v>
      </c>
    </row>
    <row r="139" spans="1:7" ht="24" customHeight="1">
      <c r="A139" s="44" t="s">
        <v>179</v>
      </c>
      <c r="B139" s="36"/>
      <c r="C139" s="54">
        <f t="shared" si="2"/>
        <v>355</v>
      </c>
      <c r="D139" s="54">
        <v>86.8</v>
      </c>
      <c r="E139" s="54">
        <v>88</v>
      </c>
      <c r="F139" s="54">
        <v>91</v>
      </c>
      <c r="G139" s="54">
        <v>89.2</v>
      </c>
    </row>
    <row r="140" spans="1:7" ht="25.5" customHeight="1">
      <c r="A140" s="44" t="s">
        <v>181</v>
      </c>
      <c r="B140" s="36"/>
      <c r="C140" s="54">
        <f t="shared" si="2"/>
        <v>115</v>
      </c>
      <c r="D140" s="54">
        <v>28.7</v>
      </c>
      <c r="E140" s="54">
        <v>28.8</v>
      </c>
      <c r="F140" s="54">
        <v>30</v>
      </c>
      <c r="G140" s="54">
        <v>27.5</v>
      </c>
    </row>
    <row r="141" spans="1:7" ht="23.25" customHeight="1">
      <c r="A141" s="66" t="s">
        <v>191</v>
      </c>
      <c r="B141" s="36"/>
      <c r="C141" s="54">
        <f t="shared" si="2"/>
        <v>3.6</v>
      </c>
      <c r="D141" s="54">
        <v>0.9</v>
      </c>
      <c r="E141" s="54">
        <v>0.9</v>
      </c>
      <c r="F141" s="54">
        <v>0.9</v>
      </c>
      <c r="G141" s="54">
        <v>0.9</v>
      </c>
    </row>
    <row r="142" spans="1:7" s="32" customFormat="1" ht="15.75" customHeight="1">
      <c r="A142" s="28" t="s">
        <v>133</v>
      </c>
      <c r="B142" s="33" t="s">
        <v>90</v>
      </c>
      <c r="C142" s="47">
        <f t="shared" si="2"/>
        <v>51</v>
      </c>
      <c r="D142" s="47">
        <f>SUM(D143:D144)</f>
        <v>6</v>
      </c>
      <c r="E142" s="47">
        <f>SUM(E143:E144)</f>
        <v>18</v>
      </c>
      <c r="F142" s="47">
        <f>SUM(F143:F144)</f>
        <v>18</v>
      </c>
      <c r="G142" s="47">
        <f>SUM(G143:G144)</f>
        <v>9</v>
      </c>
    </row>
    <row r="143" spans="1:7" ht="26.25" customHeight="1">
      <c r="A143" s="44" t="s">
        <v>180</v>
      </c>
      <c r="B143" s="26"/>
      <c r="C143" s="54">
        <f t="shared" si="2"/>
        <v>30</v>
      </c>
      <c r="D143" s="54">
        <v>3</v>
      </c>
      <c r="E143" s="54">
        <v>15</v>
      </c>
      <c r="F143" s="54">
        <v>9</v>
      </c>
      <c r="G143" s="54">
        <v>3</v>
      </c>
    </row>
    <row r="144" spans="1:7" ht="25.5" customHeight="1">
      <c r="A144" s="44" t="s">
        <v>181</v>
      </c>
      <c r="B144" s="26"/>
      <c r="C144" s="54">
        <f t="shared" si="2"/>
        <v>21</v>
      </c>
      <c r="D144" s="54">
        <v>3</v>
      </c>
      <c r="E144" s="54">
        <v>3</v>
      </c>
      <c r="F144" s="54">
        <v>9</v>
      </c>
      <c r="G144" s="54">
        <v>6</v>
      </c>
    </row>
    <row r="145" spans="1:7" s="32" customFormat="1" ht="17.25" customHeight="1">
      <c r="A145" s="28" t="s">
        <v>134</v>
      </c>
      <c r="B145" s="33" t="s">
        <v>91</v>
      </c>
      <c r="C145" s="62">
        <f t="shared" si="2"/>
        <v>10715.5</v>
      </c>
      <c r="D145" s="47">
        <f>SUM(D146:D149)</f>
        <v>3127.3</v>
      </c>
      <c r="E145" s="47">
        <f>SUM(E146:E149)</f>
        <v>2687.5</v>
      </c>
      <c r="F145" s="47">
        <f>SUM(F146:F149)</f>
        <v>1610.9999999999998</v>
      </c>
      <c r="G145" s="62">
        <f>SUM(G146:G149)</f>
        <v>3289.7000000000003</v>
      </c>
    </row>
    <row r="146" spans="1:7" ht="26.25" customHeight="1">
      <c r="A146" s="44" t="s">
        <v>179</v>
      </c>
      <c r="B146" s="36"/>
      <c r="C146" s="63">
        <f t="shared" si="2"/>
        <v>9873.6</v>
      </c>
      <c r="D146" s="54">
        <v>2924.1</v>
      </c>
      <c r="E146" s="54">
        <v>2492.4</v>
      </c>
      <c r="F146" s="54">
        <v>1503.1</v>
      </c>
      <c r="G146" s="63">
        <v>2954</v>
      </c>
    </row>
    <row r="147" spans="1:7" ht="25.5" customHeight="1">
      <c r="A147" s="44" t="s">
        <v>181</v>
      </c>
      <c r="B147" s="36"/>
      <c r="C147" s="54">
        <f t="shared" si="2"/>
        <v>806.5</v>
      </c>
      <c r="D147" s="54">
        <v>194.4</v>
      </c>
      <c r="E147" s="54">
        <v>186.2</v>
      </c>
      <c r="F147" s="54">
        <v>99.1</v>
      </c>
      <c r="G147" s="54">
        <v>326.8</v>
      </c>
    </row>
    <row r="148" spans="1:7" ht="15" customHeight="1">
      <c r="A148" s="34" t="s">
        <v>193</v>
      </c>
      <c r="B148" s="36"/>
      <c r="C148" s="54">
        <f t="shared" si="2"/>
        <v>15.4</v>
      </c>
      <c r="D148" s="54">
        <v>3.8</v>
      </c>
      <c r="E148" s="54">
        <v>3.9</v>
      </c>
      <c r="F148" s="54">
        <v>3.8</v>
      </c>
      <c r="G148" s="54">
        <v>3.9</v>
      </c>
    </row>
    <row r="149" spans="1:7" ht="27" customHeight="1">
      <c r="A149" s="66" t="s">
        <v>191</v>
      </c>
      <c r="B149" s="36"/>
      <c r="C149" s="54">
        <f t="shared" si="2"/>
        <v>20</v>
      </c>
      <c r="D149" s="54">
        <v>5</v>
      </c>
      <c r="E149" s="54">
        <v>5</v>
      </c>
      <c r="F149" s="54">
        <v>5</v>
      </c>
      <c r="G149" s="54">
        <v>5</v>
      </c>
    </row>
    <row r="150" spans="1:7" s="32" customFormat="1" ht="30" customHeight="1">
      <c r="A150" s="28" t="s">
        <v>192</v>
      </c>
      <c r="B150" s="33" t="s">
        <v>92</v>
      </c>
      <c r="C150" s="47">
        <f t="shared" si="2"/>
        <v>31.4</v>
      </c>
      <c r="D150" s="47">
        <f>SUM(D151)</f>
        <v>31.4</v>
      </c>
      <c r="E150" s="47">
        <f>SUM(E151)</f>
        <v>0</v>
      </c>
      <c r="F150" s="47">
        <f>SUM(F151)</f>
        <v>0</v>
      </c>
      <c r="G150" s="47">
        <f>SUM(G151)</f>
        <v>0</v>
      </c>
    </row>
    <row r="151" spans="1:7" s="61" customFormat="1" ht="26.25" customHeight="1">
      <c r="A151" s="44" t="s">
        <v>179</v>
      </c>
      <c r="B151" s="18"/>
      <c r="C151" s="49">
        <f t="shared" si="2"/>
        <v>31.4</v>
      </c>
      <c r="D151" s="49">
        <v>31.4</v>
      </c>
      <c r="E151" s="50"/>
      <c r="F151" s="49"/>
      <c r="G151" s="49"/>
    </row>
    <row r="152" spans="1:7" s="32" customFormat="1" ht="30" customHeight="1">
      <c r="A152" s="28" t="s">
        <v>135</v>
      </c>
      <c r="B152" s="33" t="s">
        <v>93</v>
      </c>
      <c r="C152" s="47">
        <f t="shared" si="2"/>
        <v>9137.199999999999</v>
      </c>
      <c r="D152" s="47">
        <f>SUM(D153:D159)</f>
        <v>424</v>
      </c>
      <c r="E152" s="47">
        <f>SUM(E153:E159)</f>
        <v>4256.2</v>
      </c>
      <c r="F152" s="47">
        <f>SUM(F153:F159)</f>
        <v>4081.8999999999996</v>
      </c>
      <c r="G152" s="47">
        <f>SUM(G153:G159)</f>
        <v>375.1</v>
      </c>
    </row>
    <row r="153" spans="1:7" ht="26.25" customHeight="1">
      <c r="A153" s="44" t="s">
        <v>179</v>
      </c>
      <c r="B153" s="36"/>
      <c r="C153" s="63">
        <f t="shared" si="2"/>
        <v>1783.7000000000003</v>
      </c>
      <c r="D153" s="54">
        <v>384.3</v>
      </c>
      <c r="E153" s="54">
        <v>518.1</v>
      </c>
      <c r="F153" s="54">
        <v>543.7</v>
      </c>
      <c r="G153" s="63">
        <v>337.6</v>
      </c>
    </row>
    <row r="154" spans="1:7" ht="25.5" customHeight="1">
      <c r="A154" s="44" t="s">
        <v>181</v>
      </c>
      <c r="B154" s="36"/>
      <c r="C154" s="54">
        <f t="shared" si="2"/>
        <v>105</v>
      </c>
      <c r="D154" s="54">
        <v>26.3</v>
      </c>
      <c r="E154" s="54">
        <v>26.4</v>
      </c>
      <c r="F154" s="54">
        <v>26.5</v>
      </c>
      <c r="G154" s="54">
        <v>25.8</v>
      </c>
    </row>
    <row r="155" spans="1:7" ht="38.25" customHeight="1" hidden="1">
      <c r="A155" s="29" t="s">
        <v>146</v>
      </c>
      <c r="B155" s="36"/>
      <c r="C155" s="54">
        <f t="shared" si="2"/>
        <v>0</v>
      </c>
      <c r="D155" s="54"/>
      <c r="E155" s="54"/>
      <c r="F155" s="54"/>
      <c r="G155" s="54"/>
    </row>
    <row r="156" spans="1:7" ht="39.75" customHeight="1">
      <c r="A156" s="42" t="s">
        <v>186</v>
      </c>
      <c r="B156" s="36"/>
      <c r="C156" s="54">
        <f t="shared" si="2"/>
        <v>400</v>
      </c>
      <c r="D156" s="54"/>
      <c r="E156" s="54">
        <v>400</v>
      </c>
      <c r="F156" s="54"/>
      <c r="G156" s="54"/>
    </row>
    <row r="157" spans="1:7" ht="27.75" customHeight="1">
      <c r="A157" s="43" t="s">
        <v>188</v>
      </c>
      <c r="B157" s="36"/>
      <c r="C157" s="54">
        <f t="shared" si="2"/>
        <v>3300</v>
      </c>
      <c r="D157" s="54"/>
      <c r="E157" s="54">
        <v>3300</v>
      </c>
      <c r="F157" s="54"/>
      <c r="G157" s="56"/>
    </row>
    <row r="158" spans="1:7" ht="40.5" customHeight="1">
      <c r="A158" s="29" t="s">
        <v>184</v>
      </c>
      <c r="B158" s="36"/>
      <c r="C158" s="54">
        <f t="shared" si="2"/>
        <v>3500</v>
      </c>
      <c r="D158" s="54"/>
      <c r="E158" s="54"/>
      <c r="F158" s="54">
        <v>3500</v>
      </c>
      <c r="G158" s="54"/>
    </row>
    <row r="159" spans="1:7" ht="26.25" customHeight="1">
      <c r="A159" s="66" t="s">
        <v>191</v>
      </c>
      <c r="B159" s="36"/>
      <c r="C159" s="54">
        <f t="shared" si="2"/>
        <v>48.5</v>
      </c>
      <c r="D159" s="54">
        <v>13.4</v>
      </c>
      <c r="E159" s="54">
        <v>11.7</v>
      </c>
      <c r="F159" s="54">
        <v>11.7</v>
      </c>
      <c r="G159" s="54">
        <v>11.7</v>
      </c>
    </row>
    <row r="160" spans="1:7" s="32" customFormat="1" ht="18" customHeight="1">
      <c r="A160" s="28" t="s">
        <v>136</v>
      </c>
      <c r="B160" s="33" t="s">
        <v>94</v>
      </c>
      <c r="C160" s="47">
        <f t="shared" si="2"/>
        <v>10320</v>
      </c>
      <c r="D160" s="47">
        <f>SUM(D161:D166)</f>
        <v>1942.6</v>
      </c>
      <c r="E160" s="47">
        <f>SUM(E161:E166)</f>
        <v>5349.7</v>
      </c>
      <c r="F160" s="47">
        <f>SUM(F161:F166)</f>
        <v>2065.1</v>
      </c>
      <c r="G160" s="47">
        <f>SUM(G161:G166)</f>
        <v>962.6</v>
      </c>
    </row>
    <row r="161" spans="1:7" ht="27" customHeight="1">
      <c r="A161" s="44" t="s">
        <v>179</v>
      </c>
      <c r="B161" s="36"/>
      <c r="C161" s="54">
        <f t="shared" si="2"/>
        <v>6980</v>
      </c>
      <c r="D161" s="54">
        <v>1882.6</v>
      </c>
      <c r="E161" s="54">
        <v>2188</v>
      </c>
      <c r="F161" s="54">
        <v>2003.4</v>
      </c>
      <c r="G161" s="54">
        <v>906</v>
      </c>
    </row>
    <row r="162" spans="1:7" ht="26.25" customHeight="1">
      <c r="A162" s="44" t="s">
        <v>181</v>
      </c>
      <c r="B162" s="36"/>
      <c r="C162" s="54">
        <f t="shared" si="2"/>
        <v>90</v>
      </c>
      <c r="D162" s="54">
        <v>20</v>
      </c>
      <c r="E162" s="54">
        <v>25</v>
      </c>
      <c r="F162" s="54">
        <v>25</v>
      </c>
      <c r="G162" s="54">
        <v>20</v>
      </c>
    </row>
    <row r="163" spans="1:7" ht="39.75" customHeight="1">
      <c r="A163" s="29" t="s">
        <v>184</v>
      </c>
      <c r="B163" s="36"/>
      <c r="C163" s="54">
        <f t="shared" si="2"/>
        <v>3100</v>
      </c>
      <c r="D163" s="54"/>
      <c r="E163" s="54">
        <v>3100</v>
      </c>
      <c r="F163" s="54"/>
      <c r="G163" s="54"/>
    </row>
    <row r="164" spans="1:7" ht="26.25" customHeight="1" hidden="1">
      <c r="A164" s="43" t="s">
        <v>147</v>
      </c>
      <c r="B164" s="36"/>
      <c r="C164" s="54">
        <f t="shared" si="2"/>
        <v>0</v>
      </c>
      <c r="D164" s="54"/>
      <c r="E164" s="54"/>
      <c r="F164" s="54"/>
      <c r="G164" s="54"/>
    </row>
    <row r="165" spans="1:7" ht="15" customHeight="1" hidden="1">
      <c r="A165" s="34" t="s">
        <v>129</v>
      </c>
      <c r="B165" s="36"/>
      <c r="C165" s="54">
        <f t="shared" si="2"/>
        <v>0</v>
      </c>
      <c r="D165" s="54"/>
      <c r="E165" s="54"/>
      <c r="F165" s="54"/>
      <c r="G165" s="54"/>
    </row>
    <row r="166" spans="1:7" ht="26.25" customHeight="1">
      <c r="A166" s="66" t="s">
        <v>191</v>
      </c>
      <c r="B166" s="36"/>
      <c r="C166" s="54">
        <f t="shared" si="2"/>
        <v>150</v>
      </c>
      <c r="D166" s="54">
        <v>40</v>
      </c>
      <c r="E166" s="54">
        <v>36.7</v>
      </c>
      <c r="F166" s="54">
        <v>36.7</v>
      </c>
      <c r="G166" s="54">
        <v>36.6</v>
      </c>
    </row>
    <row r="167" spans="1:7" s="32" customFormat="1" ht="30" customHeight="1">
      <c r="A167" s="28" t="s">
        <v>95</v>
      </c>
      <c r="B167" s="33" t="s">
        <v>96</v>
      </c>
      <c r="C167" s="47"/>
      <c r="D167" s="47"/>
      <c r="E167" s="48"/>
      <c r="F167" s="47"/>
      <c r="G167" s="47"/>
    </row>
    <row r="168" spans="1:7" s="32" customFormat="1" ht="16.5" customHeight="1">
      <c r="A168" s="28" t="s">
        <v>97</v>
      </c>
      <c r="B168" s="33" t="s">
        <v>98</v>
      </c>
      <c r="C168" s="47">
        <f>SUM(D168:G168)</f>
        <v>85</v>
      </c>
      <c r="D168" s="47">
        <f>SUM(D170:D171)</f>
        <v>0</v>
      </c>
      <c r="E168" s="47">
        <f>SUM(E170:E171)</f>
        <v>30</v>
      </c>
      <c r="F168" s="47">
        <f>SUM(F170:F171)</f>
        <v>30</v>
      </c>
      <c r="G168" s="47">
        <f>SUM(G170:G171)</f>
        <v>25</v>
      </c>
    </row>
    <row r="169" spans="1:7" ht="16.5" customHeight="1">
      <c r="A169" s="11" t="s">
        <v>44</v>
      </c>
      <c r="B169" s="18"/>
      <c r="C169" s="49"/>
      <c r="D169" s="49"/>
      <c r="E169" s="50"/>
      <c r="F169" s="49"/>
      <c r="G169" s="49"/>
    </row>
    <row r="170" spans="1:7" ht="27" customHeight="1">
      <c r="A170" s="66" t="s">
        <v>182</v>
      </c>
      <c r="B170" s="18">
        <v>262</v>
      </c>
      <c r="C170" s="54">
        <f>SUM(D170:G170)</f>
        <v>85</v>
      </c>
      <c r="D170" s="49"/>
      <c r="E170" s="50">
        <v>30</v>
      </c>
      <c r="F170" s="49">
        <v>30</v>
      </c>
      <c r="G170" s="49">
        <v>25</v>
      </c>
    </row>
    <row r="171" spans="1:7" ht="27" customHeight="1">
      <c r="A171" s="66" t="s">
        <v>99</v>
      </c>
      <c r="B171" s="18" t="s">
        <v>100</v>
      </c>
      <c r="C171" s="49"/>
      <c r="D171" s="49"/>
      <c r="E171" s="50"/>
      <c r="F171" s="49"/>
      <c r="G171" s="49"/>
    </row>
    <row r="172" spans="1:7" s="32" customFormat="1" ht="15.75" customHeight="1">
      <c r="A172" s="28" t="s">
        <v>137</v>
      </c>
      <c r="B172" s="33" t="s">
        <v>101</v>
      </c>
      <c r="C172" s="47">
        <f>SUM(D172:G172)</f>
        <v>4574.2</v>
      </c>
      <c r="D172" s="47">
        <f>SUM(D173:D175)</f>
        <v>1143.6</v>
      </c>
      <c r="E172" s="47">
        <f>SUM(E173:E175)</f>
        <v>1143.6</v>
      </c>
      <c r="F172" s="47">
        <f>SUM(F173:F175)</f>
        <v>1143.5</v>
      </c>
      <c r="G172" s="47">
        <f>SUM(G173:G175)</f>
        <v>1143.5</v>
      </c>
    </row>
    <row r="173" spans="1:7" ht="27" customHeight="1">
      <c r="A173" s="44" t="s">
        <v>179</v>
      </c>
      <c r="B173" s="37"/>
      <c r="C173" s="54">
        <f>SUM(D173:G173)</f>
        <v>4400</v>
      </c>
      <c r="D173" s="49">
        <v>1100</v>
      </c>
      <c r="E173" s="49">
        <v>1100</v>
      </c>
      <c r="F173" s="49">
        <v>1100</v>
      </c>
      <c r="G173" s="49">
        <v>1100</v>
      </c>
    </row>
    <row r="174" spans="1:7" ht="26.25" customHeight="1">
      <c r="A174" s="44" t="s">
        <v>181</v>
      </c>
      <c r="B174" s="37"/>
      <c r="C174" s="54">
        <f>SUM(D174:G174)</f>
        <v>154.2</v>
      </c>
      <c r="D174" s="49">
        <v>38.6</v>
      </c>
      <c r="E174" s="49">
        <v>38.6</v>
      </c>
      <c r="F174" s="49">
        <v>38.5</v>
      </c>
      <c r="G174" s="49">
        <v>38.5</v>
      </c>
    </row>
    <row r="175" spans="1:7" ht="26.25" customHeight="1">
      <c r="A175" s="66" t="s">
        <v>191</v>
      </c>
      <c r="B175" s="37"/>
      <c r="C175" s="54">
        <f>SUM(D175:G175)</f>
        <v>20</v>
      </c>
      <c r="D175" s="49">
        <v>5</v>
      </c>
      <c r="E175" s="49">
        <v>5</v>
      </c>
      <c r="F175" s="49">
        <v>5</v>
      </c>
      <c r="G175" s="49">
        <v>5</v>
      </c>
    </row>
    <row r="176" spans="1:7" s="32" customFormat="1" ht="18" customHeight="1">
      <c r="A176" s="28" t="s">
        <v>102</v>
      </c>
      <c r="B176" s="33" t="s">
        <v>103</v>
      </c>
      <c r="C176" s="59">
        <f>SUM(D176:G176)</f>
        <v>93130.8</v>
      </c>
      <c r="D176" s="47">
        <f>D178+D182+D183+D184</f>
        <v>24150</v>
      </c>
      <c r="E176" s="47">
        <f>E178+E182+E183+E184</f>
        <v>29273.3</v>
      </c>
      <c r="F176" s="47">
        <f>F178+F182+F183+F184</f>
        <v>23758</v>
      </c>
      <c r="G176" s="59">
        <f>G178+G182+G183+G184</f>
        <v>15949.5</v>
      </c>
    </row>
    <row r="177" spans="1:7" ht="15">
      <c r="A177" s="11" t="s">
        <v>44</v>
      </c>
      <c r="B177" s="18"/>
      <c r="C177" s="49"/>
      <c r="D177" s="49"/>
      <c r="E177" s="50"/>
      <c r="F177" s="49"/>
      <c r="G177" s="49"/>
    </row>
    <row r="178" spans="1:7" s="32" customFormat="1" ht="32.25" customHeight="1">
      <c r="A178" s="28" t="s">
        <v>138</v>
      </c>
      <c r="B178" s="33" t="s">
        <v>104</v>
      </c>
      <c r="C178" s="47">
        <f>SUM(D178:G178)</f>
        <v>4254</v>
      </c>
      <c r="D178" s="47">
        <f>SUM(D179:D181)</f>
        <v>210</v>
      </c>
      <c r="E178" s="47">
        <f>SUM(E179:E181)</f>
        <v>1515</v>
      </c>
      <c r="F178" s="47">
        <f>SUM(F179:F181)</f>
        <v>2515</v>
      </c>
      <c r="G178" s="47">
        <f>SUM(G179:G181)</f>
        <v>14</v>
      </c>
    </row>
    <row r="179" spans="1:7" ht="26.25" customHeight="1">
      <c r="A179" s="44" t="s">
        <v>179</v>
      </c>
      <c r="B179" s="37"/>
      <c r="C179" s="54">
        <f>SUM(D179:G179)</f>
        <v>2200</v>
      </c>
      <c r="D179" s="49">
        <v>200</v>
      </c>
      <c r="E179" s="49">
        <v>1500</v>
      </c>
      <c r="F179" s="49">
        <v>500</v>
      </c>
      <c r="G179" s="49"/>
    </row>
    <row r="180" spans="1:7" ht="39.75" customHeight="1">
      <c r="A180" s="29" t="s">
        <v>185</v>
      </c>
      <c r="B180" s="37"/>
      <c r="C180" s="58">
        <f>SUM(D180:G180)</f>
        <v>2000</v>
      </c>
      <c r="D180" s="49"/>
      <c r="E180" s="49"/>
      <c r="F180" s="49">
        <v>2000</v>
      </c>
      <c r="G180" s="57"/>
    </row>
    <row r="181" spans="1:7" ht="27.75" customHeight="1">
      <c r="A181" s="66" t="s">
        <v>191</v>
      </c>
      <c r="B181" s="37"/>
      <c r="C181" s="54">
        <f>SUM(D181:G181)</f>
        <v>54</v>
      </c>
      <c r="D181" s="49">
        <v>10</v>
      </c>
      <c r="E181" s="49">
        <v>15</v>
      </c>
      <c r="F181" s="49">
        <v>15</v>
      </c>
      <c r="G181" s="49">
        <v>14</v>
      </c>
    </row>
    <row r="182" spans="1:7" s="32" customFormat="1" ht="30" customHeight="1">
      <c r="A182" s="28" t="s">
        <v>105</v>
      </c>
      <c r="B182" s="33" t="s">
        <v>106</v>
      </c>
      <c r="C182" s="47"/>
      <c r="D182" s="47"/>
      <c r="E182" s="48"/>
      <c r="F182" s="47"/>
      <c r="G182" s="47"/>
    </row>
    <row r="183" spans="1:7" s="32" customFormat="1" ht="30" customHeight="1">
      <c r="A183" s="28" t="s">
        <v>107</v>
      </c>
      <c r="B183" s="33" t="s">
        <v>108</v>
      </c>
      <c r="C183" s="47"/>
      <c r="D183" s="47"/>
      <c r="E183" s="48"/>
      <c r="F183" s="47"/>
      <c r="G183" s="47"/>
    </row>
    <row r="184" spans="1:7" s="32" customFormat="1" ht="30" customHeight="1">
      <c r="A184" s="28" t="s">
        <v>109</v>
      </c>
      <c r="B184" s="33" t="s">
        <v>110</v>
      </c>
      <c r="C184" s="62">
        <f aca="true" t="shared" si="3" ref="C184:C191">SUM(D184:G184)</f>
        <v>88876.8</v>
      </c>
      <c r="D184" s="47">
        <f>SUM(D185:D191)</f>
        <v>23940</v>
      </c>
      <c r="E184" s="47">
        <f>SUM(E185:E191)</f>
        <v>27758.3</v>
      </c>
      <c r="F184" s="47">
        <f>SUM(F185:F191)</f>
        <v>21243</v>
      </c>
      <c r="G184" s="62">
        <f>SUM(G185:G191)</f>
        <v>15935.5</v>
      </c>
    </row>
    <row r="185" spans="1:7" ht="27" customHeight="1">
      <c r="A185" s="44" t="s">
        <v>179</v>
      </c>
      <c r="B185" s="36"/>
      <c r="C185" s="63">
        <f t="shared" si="3"/>
        <v>62548.5</v>
      </c>
      <c r="D185" s="54">
        <v>11800</v>
      </c>
      <c r="E185" s="54">
        <v>16000</v>
      </c>
      <c r="F185" s="54">
        <v>19000</v>
      </c>
      <c r="G185" s="63">
        <v>15748.5</v>
      </c>
    </row>
    <row r="186" spans="1:7" ht="26.25" customHeight="1">
      <c r="A186" s="44" t="s">
        <v>181</v>
      </c>
      <c r="B186" s="36"/>
      <c r="C186" s="54">
        <f t="shared" si="3"/>
        <v>602.1999999999999</v>
      </c>
      <c r="D186" s="54">
        <v>50</v>
      </c>
      <c r="E186" s="54">
        <v>488.3</v>
      </c>
      <c r="F186" s="54">
        <v>38</v>
      </c>
      <c r="G186" s="54">
        <v>25.9</v>
      </c>
    </row>
    <row r="187" spans="1:7" ht="27" customHeight="1">
      <c r="A187" s="44" t="s">
        <v>183</v>
      </c>
      <c r="B187" s="36"/>
      <c r="C187" s="54">
        <f t="shared" si="3"/>
        <v>651.1</v>
      </c>
      <c r="D187" s="54">
        <v>80</v>
      </c>
      <c r="E187" s="54">
        <v>230</v>
      </c>
      <c r="F187" s="54">
        <v>210</v>
      </c>
      <c r="G187" s="54">
        <v>131.1</v>
      </c>
    </row>
    <row r="188" spans="1:7" ht="37.5" customHeight="1">
      <c r="A188" s="44" t="s">
        <v>187</v>
      </c>
      <c r="B188" s="36"/>
      <c r="C188" s="54">
        <f t="shared" si="3"/>
        <v>24925</v>
      </c>
      <c r="D188" s="54">
        <v>12000</v>
      </c>
      <c r="E188" s="54">
        <v>11000</v>
      </c>
      <c r="F188" s="54">
        <v>1925</v>
      </c>
      <c r="G188" s="54"/>
    </row>
    <row r="189" spans="1:7" ht="15.75" customHeight="1">
      <c r="A189" s="44" t="s">
        <v>189</v>
      </c>
      <c r="B189" s="36"/>
      <c r="C189" s="54">
        <f t="shared" si="3"/>
        <v>20</v>
      </c>
      <c r="D189" s="54"/>
      <c r="E189" s="54"/>
      <c r="F189" s="54">
        <v>20</v>
      </c>
      <c r="G189" s="54"/>
    </row>
    <row r="190" spans="1:7" ht="22.5" customHeight="1">
      <c r="A190" s="44" t="s">
        <v>190</v>
      </c>
      <c r="B190" s="36"/>
      <c r="C190" s="54">
        <f t="shared" si="3"/>
        <v>10</v>
      </c>
      <c r="D190" s="54"/>
      <c r="E190" s="54"/>
      <c r="F190" s="54">
        <v>10</v>
      </c>
      <c r="G190" s="54"/>
    </row>
    <row r="191" spans="1:7" ht="27" customHeight="1">
      <c r="A191" s="66" t="s">
        <v>191</v>
      </c>
      <c r="B191" s="36"/>
      <c r="C191" s="54">
        <f t="shared" si="3"/>
        <v>120</v>
      </c>
      <c r="D191" s="54">
        <v>10</v>
      </c>
      <c r="E191" s="54">
        <v>40</v>
      </c>
      <c r="F191" s="54">
        <v>40</v>
      </c>
      <c r="G191" s="54">
        <v>30</v>
      </c>
    </row>
    <row r="192" spans="1:7" s="32" customFormat="1" ht="34.5" customHeight="1">
      <c r="A192" s="28" t="s">
        <v>159</v>
      </c>
      <c r="B192" s="33" t="s">
        <v>111</v>
      </c>
      <c r="C192" s="47"/>
      <c r="D192" s="47"/>
      <c r="E192" s="48"/>
      <c r="F192" s="47"/>
      <c r="G192" s="47"/>
    </row>
    <row r="193" spans="1:7" ht="15">
      <c r="A193" s="11" t="s">
        <v>44</v>
      </c>
      <c r="B193" s="18"/>
      <c r="C193" s="49"/>
      <c r="D193" s="49"/>
      <c r="E193" s="50"/>
      <c r="F193" s="49"/>
      <c r="G193" s="49"/>
    </row>
    <row r="194" spans="1:7" s="32" customFormat="1" ht="44.25" customHeight="1">
      <c r="A194" s="28" t="s">
        <v>112</v>
      </c>
      <c r="B194" s="33" t="s">
        <v>113</v>
      </c>
      <c r="C194" s="47"/>
      <c r="D194" s="47"/>
      <c r="E194" s="48"/>
      <c r="F194" s="47"/>
      <c r="G194" s="47"/>
    </row>
    <row r="195" spans="1:7" s="32" customFormat="1" ht="30.75" customHeight="1">
      <c r="A195" s="28" t="s">
        <v>114</v>
      </c>
      <c r="B195" s="33" t="s">
        <v>115</v>
      </c>
      <c r="C195" s="47"/>
      <c r="D195" s="47"/>
      <c r="E195" s="48"/>
      <c r="F195" s="47"/>
      <c r="G195" s="47"/>
    </row>
    <row r="196" spans="1:7" ht="15" customHeight="1">
      <c r="A196" s="30" t="s">
        <v>116</v>
      </c>
      <c r="B196" s="19"/>
      <c r="C196" s="49"/>
      <c r="D196" s="49"/>
      <c r="E196" s="50"/>
      <c r="F196" s="49"/>
      <c r="G196" s="49"/>
    </row>
    <row r="197" spans="1:7" ht="17.25" customHeight="1">
      <c r="A197" s="11" t="s">
        <v>117</v>
      </c>
      <c r="B197" s="14" t="s">
        <v>76</v>
      </c>
      <c r="C197" s="47">
        <f>SUM(C199:C200)</f>
        <v>797.4000000000001</v>
      </c>
      <c r="D197" s="47">
        <f>SUM(D199:D200)</f>
        <v>257.8</v>
      </c>
      <c r="E197" s="47">
        <f>SUM(E199:E200)</f>
        <v>171.9</v>
      </c>
      <c r="F197" s="47">
        <f>SUM(F199:F200)</f>
        <v>171.9</v>
      </c>
      <c r="G197" s="47">
        <f>SUM(G199:G200)</f>
        <v>195.8</v>
      </c>
    </row>
    <row r="198" spans="1:7" ht="15" customHeight="1">
      <c r="A198" s="11" t="s">
        <v>77</v>
      </c>
      <c r="B198" s="14"/>
      <c r="C198" s="49"/>
      <c r="D198" s="49"/>
      <c r="E198" s="50"/>
      <c r="F198" s="49"/>
      <c r="G198" s="49"/>
    </row>
    <row r="199" spans="1:7" ht="45.75" customHeight="1">
      <c r="A199" s="31" t="s">
        <v>156</v>
      </c>
      <c r="B199" s="14">
        <v>262</v>
      </c>
      <c r="C199" s="49">
        <f>SUM(D199:G199)</f>
        <v>0</v>
      </c>
      <c r="D199" s="49"/>
      <c r="E199" s="50"/>
      <c r="F199" s="49"/>
      <c r="G199" s="49"/>
    </row>
    <row r="200" spans="1:7" ht="30" customHeight="1">
      <c r="A200" s="31" t="s">
        <v>194</v>
      </c>
      <c r="B200" s="14">
        <v>262</v>
      </c>
      <c r="C200" s="49">
        <f>SUM(D200:G200)</f>
        <v>797.4000000000001</v>
      </c>
      <c r="D200" s="49">
        <v>257.8</v>
      </c>
      <c r="E200" s="50">
        <v>171.9</v>
      </c>
      <c r="F200" s="49">
        <v>171.9</v>
      </c>
      <c r="G200" s="49">
        <v>195.8</v>
      </c>
    </row>
    <row r="201" spans="1:7" ht="15">
      <c r="A201" s="4"/>
      <c r="B201" s="5"/>
      <c r="C201" s="4"/>
      <c r="D201" s="100"/>
      <c r="E201" s="100"/>
      <c r="F201" s="102"/>
      <c r="G201" s="102"/>
    </row>
    <row r="202" spans="1:7" ht="15">
      <c r="A202" s="135"/>
      <c r="B202" s="135"/>
      <c r="C202" s="135"/>
      <c r="D202" s="6"/>
      <c r="E202" s="6"/>
      <c r="F202" s="6"/>
      <c r="G202" s="6"/>
    </row>
    <row r="203" spans="1:7" ht="15.75" thickBot="1">
      <c r="A203" s="135" t="s">
        <v>120</v>
      </c>
      <c r="B203" s="135"/>
      <c r="C203" s="136"/>
      <c r="D203" s="7"/>
      <c r="E203" s="137" t="s">
        <v>121</v>
      </c>
      <c r="F203" s="137"/>
      <c r="G203" s="137"/>
    </row>
    <row r="204" spans="1:7" ht="15">
      <c r="A204" s="5"/>
      <c r="B204" s="5"/>
      <c r="C204" s="8" t="s">
        <v>118</v>
      </c>
      <c r="D204" s="138" t="s">
        <v>119</v>
      </c>
      <c r="E204" s="138"/>
      <c r="F204" s="138"/>
      <c r="G204" s="138"/>
    </row>
    <row r="205" spans="1:7" ht="15">
      <c r="A205" s="135"/>
      <c r="B205" s="135"/>
      <c r="C205" s="135"/>
      <c r="D205" s="6"/>
      <c r="E205" s="6"/>
      <c r="F205" s="6"/>
      <c r="G205" s="6"/>
    </row>
    <row r="206" spans="1:7" ht="15.75" thickBot="1">
      <c r="A206" s="135" t="s">
        <v>122</v>
      </c>
      <c r="B206" s="135"/>
      <c r="C206" s="136"/>
      <c r="D206" s="7"/>
      <c r="E206" s="137" t="s">
        <v>123</v>
      </c>
      <c r="F206" s="137"/>
      <c r="G206" s="137"/>
    </row>
    <row r="207" spans="1:7" ht="15">
      <c r="A207" s="4" t="s">
        <v>124</v>
      </c>
      <c r="B207" s="5"/>
      <c r="C207" s="8" t="s">
        <v>118</v>
      </c>
      <c r="D207" s="138" t="s">
        <v>119</v>
      </c>
      <c r="E207" s="138"/>
      <c r="F207" s="138"/>
      <c r="G207" s="138"/>
    </row>
  </sheetData>
  <sheetProtection/>
  <mergeCells count="132">
    <mergeCell ref="D207:G207"/>
    <mergeCell ref="D204:G204"/>
    <mergeCell ref="A205:B205"/>
    <mergeCell ref="C205:C206"/>
    <mergeCell ref="A206:B206"/>
    <mergeCell ref="E206:G206"/>
    <mergeCell ref="D201:E201"/>
    <mergeCell ref="F201:G201"/>
    <mergeCell ref="A202:B202"/>
    <mergeCell ref="C202:C203"/>
    <mergeCell ref="A203:B203"/>
    <mergeCell ref="E203:G203"/>
    <mergeCell ref="A87:B87"/>
    <mergeCell ref="C87:G87"/>
    <mergeCell ref="A88:A89"/>
    <mergeCell ref="B88:B89"/>
    <mergeCell ref="C88:C89"/>
    <mergeCell ref="D88:G88"/>
    <mergeCell ref="A82:G84"/>
    <mergeCell ref="A85:B85"/>
    <mergeCell ref="C85:G85"/>
    <mergeCell ref="A86:B86"/>
    <mergeCell ref="C86:G86"/>
    <mergeCell ref="A80:E80"/>
    <mergeCell ref="F80:G80"/>
    <mergeCell ref="A81:E81"/>
    <mergeCell ref="F81:G81"/>
    <mergeCell ref="A78:E78"/>
    <mergeCell ref="F78:G78"/>
    <mergeCell ref="A79:E79"/>
    <mergeCell ref="F79:G79"/>
    <mergeCell ref="A76:E76"/>
    <mergeCell ref="F76:G76"/>
    <mergeCell ref="A77:E77"/>
    <mergeCell ref="F77:G77"/>
    <mergeCell ref="A74:E74"/>
    <mergeCell ref="F74:G74"/>
    <mergeCell ref="A75:E75"/>
    <mergeCell ref="F75:G75"/>
    <mergeCell ref="A72:E72"/>
    <mergeCell ref="F72:G72"/>
    <mergeCell ref="A73:E73"/>
    <mergeCell ref="F73:G73"/>
    <mergeCell ref="A70:E70"/>
    <mergeCell ref="F70:G70"/>
    <mergeCell ref="A71:E71"/>
    <mergeCell ref="F71:G71"/>
    <mergeCell ref="A68:E68"/>
    <mergeCell ref="F68:G68"/>
    <mergeCell ref="A69:E69"/>
    <mergeCell ref="F69:G69"/>
    <mergeCell ref="A66:E66"/>
    <mergeCell ref="F66:G66"/>
    <mergeCell ref="A67:E67"/>
    <mergeCell ref="F67:G67"/>
    <mergeCell ref="A64:E64"/>
    <mergeCell ref="F64:G64"/>
    <mergeCell ref="A65:E65"/>
    <mergeCell ref="F65:G65"/>
    <mergeCell ref="A62:E62"/>
    <mergeCell ref="F62:G62"/>
    <mergeCell ref="A63:E63"/>
    <mergeCell ref="F63:G63"/>
    <mergeCell ref="A60:E60"/>
    <mergeCell ref="F60:G60"/>
    <mergeCell ref="A61:E61"/>
    <mergeCell ref="F61:G61"/>
    <mergeCell ref="A58:E58"/>
    <mergeCell ref="A59:E59"/>
    <mergeCell ref="F59:G59"/>
    <mergeCell ref="A54:G54"/>
    <mergeCell ref="A55:G55"/>
    <mergeCell ref="A56:G56"/>
    <mergeCell ref="A57:G57"/>
    <mergeCell ref="F58:G58"/>
    <mergeCell ref="A50:G50"/>
    <mergeCell ref="A51:G51"/>
    <mergeCell ref="A52:G52"/>
    <mergeCell ref="A53:G53"/>
    <mergeCell ref="A47:G47"/>
    <mergeCell ref="A48:G48"/>
    <mergeCell ref="A49:G49"/>
    <mergeCell ref="A43:G43"/>
    <mergeCell ref="A44:G44"/>
    <mergeCell ref="A45:G45"/>
    <mergeCell ref="A46:G46"/>
    <mergeCell ref="A41:G41"/>
    <mergeCell ref="A42:G42"/>
    <mergeCell ref="A35:G35"/>
    <mergeCell ref="A36:G36"/>
    <mergeCell ref="A37:G37"/>
    <mergeCell ref="A38:G38"/>
    <mergeCell ref="A39:G39"/>
    <mergeCell ref="A40:G40"/>
    <mergeCell ref="A31:G31"/>
    <mergeCell ref="A32:G32"/>
    <mergeCell ref="A33:G33"/>
    <mergeCell ref="A34:G34"/>
    <mergeCell ref="B26:C26"/>
    <mergeCell ref="A27:E27"/>
    <mergeCell ref="A28:G29"/>
    <mergeCell ref="A30:G30"/>
    <mergeCell ref="A22:E22"/>
    <mergeCell ref="A23:E23"/>
    <mergeCell ref="A24:G24"/>
    <mergeCell ref="A25:G25"/>
    <mergeCell ref="A16:E16"/>
    <mergeCell ref="B17:C17"/>
    <mergeCell ref="A18:E21"/>
    <mergeCell ref="F18:G18"/>
    <mergeCell ref="A12:E12"/>
    <mergeCell ref="F12:F15"/>
    <mergeCell ref="A13:E13"/>
    <mergeCell ref="A14:E14"/>
    <mergeCell ref="A15:E15"/>
    <mergeCell ref="A10:E10"/>
    <mergeCell ref="F10:F11"/>
    <mergeCell ref="A11:E11"/>
    <mergeCell ref="B6:B8"/>
    <mergeCell ref="A1:A2"/>
    <mergeCell ref="B1:B2"/>
    <mergeCell ref="B4:B5"/>
    <mergeCell ref="C1:C2"/>
    <mergeCell ref="D1:G1"/>
    <mergeCell ref="D2:G2"/>
    <mergeCell ref="C4:C5"/>
    <mergeCell ref="D4:G4"/>
    <mergeCell ref="D5:G5"/>
    <mergeCell ref="C6:C8"/>
    <mergeCell ref="D6:G6"/>
    <mergeCell ref="D7:G7"/>
    <mergeCell ref="D8:G8"/>
  </mergeCells>
  <printOptions/>
  <pageMargins left="0.3937007874015748" right="0.1968503937007874" top="0.3937007874015748" bottom="0.3937007874015748"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08"/>
  <sheetViews>
    <sheetView zoomScalePageLayoutView="0" workbookViewId="0" topLeftCell="A90">
      <selection activeCell="D96" sqref="D96"/>
    </sheetView>
  </sheetViews>
  <sheetFormatPr defaultColWidth="9.00390625" defaultRowHeight="12.75"/>
  <cols>
    <col min="1" max="1" width="41.125" style="0" customWidth="1"/>
    <col min="2" max="2" width="6.125" style="0" customWidth="1"/>
    <col min="3" max="3" width="11.25390625" style="0" customWidth="1"/>
    <col min="4" max="4" width="11.875" style="0" customWidth="1"/>
    <col min="5" max="5" width="11.75390625" style="0" customWidth="1"/>
    <col min="6" max="6" width="9.375" style="0" customWidth="1"/>
    <col min="7" max="7" width="9.25390625" style="0" customWidth="1"/>
    <col min="8" max="8" width="13.75390625" style="0" bestFit="1" customWidth="1"/>
  </cols>
  <sheetData>
    <row r="1" spans="1:7" ht="12.75" customHeight="1">
      <c r="A1" s="90"/>
      <c r="B1" s="90"/>
      <c r="C1" s="90"/>
      <c r="D1" s="89" t="s">
        <v>0</v>
      </c>
      <c r="E1" s="89"/>
      <c r="F1" s="89"/>
      <c r="G1" s="89"/>
    </row>
    <row r="2" spans="1:7" ht="76.5" customHeight="1">
      <c r="A2" s="90"/>
      <c r="B2" s="90"/>
      <c r="C2" s="90"/>
      <c r="D2" s="89" t="s">
        <v>1</v>
      </c>
      <c r="E2" s="89"/>
      <c r="F2" s="89"/>
      <c r="G2" s="89"/>
    </row>
    <row r="3" spans="1:7" ht="12.75">
      <c r="A3" s="1"/>
      <c r="B3" s="1"/>
      <c r="C3" s="1"/>
      <c r="D3" s="1"/>
      <c r="E3" s="1"/>
      <c r="F3" s="1"/>
      <c r="G3" s="1"/>
    </row>
    <row r="4" spans="1:7" ht="12.75" customHeight="1">
      <c r="A4" s="64" t="s">
        <v>160</v>
      </c>
      <c r="B4" s="90"/>
      <c r="C4" s="90"/>
      <c r="D4" s="89" t="s">
        <v>2</v>
      </c>
      <c r="E4" s="89"/>
      <c r="F4" s="89"/>
      <c r="G4" s="89"/>
    </row>
    <row r="5" spans="1:7" ht="25.5" customHeight="1">
      <c r="A5" s="65" t="s">
        <v>3</v>
      </c>
      <c r="B5" s="90"/>
      <c r="C5" s="90"/>
      <c r="D5" s="91" t="s">
        <v>161</v>
      </c>
      <c r="E5" s="91"/>
      <c r="F5" s="91"/>
      <c r="G5" s="91"/>
    </row>
    <row r="6" spans="1:7" ht="12.75" customHeight="1">
      <c r="A6" s="64" t="s">
        <v>162</v>
      </c>
      <c r="B6" s="90"/>
      <c r="C6" s="90"/>
      <c r="D6" s="89" t="s">
        <v>163</v>
      </c>
      <c r="E6" s="89"/>
      <c r="F6" s="89"/>
      <c r="G6" s="89"/>
    </row>
    <row r="7" spans="1:7" ht="12.75" customHeight="1">
      <c r="A7" s="64" t="s">
        <v>4</v>
      </c>
      <c r="B7" s="90"/>
      <c r="C7" s="90"/>
      <c r="D7" s="89" t="s">
        <v>4</v>
      </c>
      <c r="E7" s="89"/>
      <c r="F7" s="89"/>
      <c r="G7" s="89"/>
    </row>
    <row r="8" spans="1:7" ht="12.75" customHeight="1">
      <c r="A8" s="64" t="s">
        <v>164</v>
      </c>
      <c r="B8" s="90"/>
      <c r="C8" s="90"/>
      <c r="D8" s="89" t="s">
        <v>5</v>
      </c>
      <c r="E8" s="89"/>
      <c r="F8" s="89"/>
      <c r="G8" s="89"/>
    </row>
    <row r="9" spans="1:7" ht="12.75">
      <c r="A9" s="1"/>
      <c r="B9" s="1"/>
      <c r="C9" s="1"/>
      <c r="D9" s="1"/>
      <c r="E9" s="1"/>
      <c r="F9" s="1"/>
      <c r="G9" s="1"/>
    </row>
    <row r="10" spans="1:7" ht="15.75" customHeight="1">
      <c r="A10" s="92" t="s">
        <v>6</v>
      </c>
      <c r="B10" s="92"/>
      <c r="C10" s="92"/>
      <c r="D10" s="92"/>
      <c r="E10" s="92"/>
      <c r="F10" s="93"/>
      <c r="G10" s="1"/>
    </row>
    <row r="11" spans="1:7" ht="15.75" customHeight="1">
      <c r="A11" s="92" t="s">
        <v>7</v>
      </c>
      <c r="B11" s="92"/>
      <c r="C11" s="92"/>
      <c r="D11" s="92"/>
      <c r="E11" s="92"/>
      <c r="F11" s="93"/>
      <c r="G11" s="1"/>
    </row>
    <row r="12" spans="1:7" ht="15.75" customHeight="1">
      <c r="A12" s="92" t="s">
        <v>155</v>
      </c>
      <c r="B12" s="92"/>
      <c r="C12" s="92"/>
      <c r="D12" s="92"/>
      <c r="E12" s="92"/>
      <c r="F12" s="93"/>
      <c r="G12" s="1"/>
    </row>
    <row r="13" spans="1:7" ht="31.5" customHeight="1">
      <c r="A13" s="92" t="s">
        <v>8</v>
      </c>
      <c r="B13" s="92"/>
      <c r="C13" s="92"/>
      <c r="D13" s="92"/>
      <c r="E13" s="92"/>
      <c r="F13" s="93"/>
      <c r="G13" s="1"/>
    </row>
    <row r="14" spans="1:7" ht="15.75" customHeight="1">
      <c r="A14" s="94" t="s">
        <v>9</v>
      </c>
      <c r="B14" s="94"/>
      <c r="C14" s="94"/>
      <c r="D14" s="94"/>
      <c r="E14" s="94"/>
      <c r="F14" s="93"/>
      <c r="G14" s="1"/>
    </row>
    <row r="15" spans="1:7" ht="15.75">
      <c r="A15" s="94"/>
      <c r="B15" s="94"/>
      <c r="C15" s="94"/>
      <c r="D15" s="94"/>
      <c r="E15" s="94"/>
      <c r="F15" s="93"/>
      <c r="G15" s="1"/>
    </row>
    <row r="16" spans="1:7" ht="15.75" customHeight="1">
      <c r="A16" s="92" t="s">
        <v>197</v>
      </c>
      <c r="B16" s="92"/>
      <c r="C16" s="92"/>
      <c r="D16" s="92"/>
      <c r="E16" s="92"/>
      <c r="F16" s="2"/>
      <c r="G16" s="1"/>
    </row>
    <row r="17" spans="1:7" ht="15">
      <c r="A17" s="3"/>
      <c r="B17" s="98"/>
      <c r="C17" s="98"/>
      <c r="D17" s="3"/>
      <c r="E17" s="4"/>
      <c r="F17" s="2"/>
      <c r="G17" s="1"/>
    </row>
    <row r="18" spans="1:7" ht="12.75">
      <c r="A18" s="99" t="s">
        <v>144</v>
      </c>
      <c r="B18" s="100"/>
      <c r="C18" s="100"/>
      <c r="D18" s="100"/>
      <c r="E18" s="100"/>
      <c r="F18" s="105" t="s">
        <v>10</v>
      </c>
      <c r="G18" s="105"/>
    </row>
    <row r="19" spans="1:7" ht="24">
      <c r="A19" s="101"/>
      <c r="B19" s="102"/>
      <c r="C19" s="102"/>
      <c r="D19" s="102"/>
      <c r="E19" s="102"/>
      <c r="F19" s="25" t="s">
        <v>11</v>
      </c>
      <c r="G19" s="24"/>
    </row>
    <row r="20" spans="1:7" ht="12.75">
      <c r="A20" s="101"/>
      <c r="B20" s="102"/>
      <c r="C20" s="102"/>
      <c r="D20" s="102"/>
      <c r="E20" s="102"/>
      <c r="F20" s="25" t="s">
        <v>12</v>
      </c>
      <c r="G20" s="24">
        <v>1938412</v>
      </c>
    </row>
    <row r="21" spans="1:7" ht="12.75">
      <c r="A21" s="103"/>
      <c r="B21" s="104"/>
      <c r="C21" s="104"/>
      <c r="D21" s="104"/>
      <c r="E21" s="104"/>
      <c r="F21" s="24"/>
      <c r="G21" s="24"/>
    </row>
    <row r="22" spans="1:7" ht="15">
      <c r="A22" s="95" t="s">
        <v>13</v>
      </c>
      <c r="B22" s="96"/>
      <c r="C22" s="96"/>
      <c r="D22" s="96"/>
      <c r="E22" s="96"/>
      <c r="F22" s="24">
        <v>5837004708</v>
      </c>
      <c r="G22" s="24">
        <v>583701001</v>
      </c>
    </row>
    <row r="23" spans="1:7" ht="15">
      <c r="A23" s="95" t="s">
        <v>14</v>
      </c>
      <c r="B23" s="96"/>
      <c r="C23" s="96"/>
      <c r="D23" s="96"/>
      <c r="E23" s="96"/>
      <c r="F23" s="25" t="s">
        <v>15</v>
      </c>
      <c r="G23" s="24">
        <v>384</v>
      </c>
    </row>
    <row r="24" spans="1:7" ht="31.5" customHeight="1">
      <c r="A24" s="95" t="s">
        <v>16</v>
      </c>
      <c r="B24" s="96"/>
      <c r="C24" s="96"/>
      <c r="D24" s="96"/>
      <c r="E24" s="96"/>
      <c r="F24" s="96"/>
      <c r="G24" s="97"/>
    </row>
    <row r="25" spans="1:7" ht="31.5" customHeight="1">
      <c r="A25" s="95" t="s">
        <v>17</v>
      </c>
      <c r="B25" s="96"/>
      <c r="C25" s="96"/>
      <c r="D25" s="96"/>
      <c r="E25" s="96"/>
      <c r="F25" s="96"/>
      <c r="G25" s="97"/>
    </row>
    <row r="26" spans="1:7" ht="15">
      <c r="A26" s="9"/>
      <c r="B26" s="107"/>
      <c r="C26" s="107"/>
      <c r="D26" s="15"/>
      <c r="E26" s="10"/>
      <c r="F26" s="20"/>
      <c r="G26" s="21"/>
    </row>
    <row r="27" spans="1:7" ht="14.25">
      <c r="A27" s="108" t="s">
        <v>18</v>
      </c>
      <c r="B27" s="109"/>
      <c r="C27" s="109"/>
      <c r="D27" s="109"/>
      <c r="E27" s="109"/>
      <c r="F27" s="22"/>
      <c r="G27" s="23"/>
    </row>
    <row r="28" spans="1:7" ht="16.5" customHeight="1">
      <c r="A28" s="110" t="s">
        <v>19</v>
      </c>
      <c r="B28" s="102"/>
      <c r="C28" s="102"/>
      <c r="D28" s="102"/>
      <c r="E28" s="102"/>
      <c r="F28" s="102"/>
      <c r="G28" s="111"/>
    </row>
    <row r="29" spans="1:7" ht="12.75">
      <c r="A29" s="110"/>
      <c r="B29" s="102"/>
      <c r="C29" s="102"/>
      <c r="D29" s="102"/>
      <c r="E29" s="102"/>
      <c r="F29" s="102"/>
      <c r="G29" s="111"/>
    </row>
    <row r="30" spans="1:7" ht="15" customHeight="1">
      <c r="A30" s="99" t="s">
        <v>20</v>
      </c>
      <c r="B30" s="100"/>
      <c r="C30" s="100"/>
      <c r="D30" s="100"/>
      <c r="E30" s="100"/>
      <c r="F30" s="100"/>
      <c r="G30" s="112"/>
    </row>
    <row r="31" spans="1:7" ht="15" customHeight="1">
      <c r="A31" s="101" t="s">
        <v>21</v>
      </c>
      <c r="B31" s="102"/>
      <c r="C31" s="102"/>
      <c r="D31" s="102"/>
      <c r="E31" s="102"/>
      <c r="F31" s="102"/>
      <c r="G31" s="106"/>
    </row>
    <row r="32" spans="1:7" ht="15" customHeight="1">
      <c r="A32" s="101" t="s">
        <v>22</v>
      </c>
      <c r="B32" s="102"/>
      <c r="C32" s="102"/>
      <c r="D32" s="102"/>
      <c r="E32" s="102"/>
      <c r="F32" s="102"/>
      <c r="G32" s="106"/>
    </row>
    <row r="33" spans="1:7" ht="15" customHeight="1">
      <c r="A33" s="101" t="s">
        <v>23</v>
      </c>
      <c r="B33" s="102"/>
      <c r="C33" s="102"/>
      <c r="D33" s="102"/>
      <c r="E33" s="102"/>
      <c r="F33" s="102"/>
      <c r="G33" s="106"/>
    </row>
    <row r="34" spans="1:7" ht="15" customHeight="1">
      <c r="A34" s="101" t="s">
        <v>24</v>
      </c>
      <c r="B34" s="102"/>
      <c r="C34" s="102"/>
      <c r="D34" s="102"/>
      <c r="E34" s="102"/>
      <c r="F34" s="102"/>
      <c r="G34" s="106"/>
    </row>
    <row r="35" spans="1:7" ht="15" customHeight="1">
      <c r="A35" s="101" t="s">
        <v>25</v>
      </c>
      <c r="B35" s="102"/>
      <c r="C35" s="102"/>
      <c r="D35" s="102"/>
      <c r="E35" s="102"/>
      <c r="F35" s="102"/>
      <c r="G35" s="106"/>
    </row>
    <row r="36" spans="1:7" ht="15" customHeight="1">
      <c r="A36" s="101" t="s">
        <v>26</v>
      </c>
      <c r="B36" s="102"/>
      <c r="C36" s="102"/>
      <c r="D36" s="102"/>
      <c r="E36" s="102"/>
      <c r="F36" s="102"/>
      <c r="G36" s="106"/>
    </row>
    <row r="37" spans="1:7" ht="15" customHeight="1">
      <c r="A37" s="101" t="s">
        <v>27</v>
      </c>
      <c r="B37" s="102"/>
      <c r="C37" s="102"/>
      <c r="D37" s="102"/>
      <c r="E37" s="102"/>
      <c r="F37" s="102"/>
      <c r="G37" s="106"/>
    </row>
    <row r="38" spans="1:7" ht="15" customHeight="1">
      <c r="A38" s="101" t="s">
        <v>28</v>
      </c>
      <c r="B38" s="102"/>
      <c r="C38" s="102"/>
      <c r="D38" s="102"/>
      <c r="E38" s="102"/>
      <c r="F38" s="102"/>
      <c r="G38" s="106"/>
    </row>
    <row r="39" spans="1:7" ht="45" customHeight="1">
      <c r="A39" s="101" t="s">
        <v>148</v>
      </c>
      <c r="B39" s="102"/>
      <c r="C39" s="102"/>
      <c r="D39" s="102"/>
      <c r="E39" s="102"/>
      <c r="F39" s="102"/>
      <c r="G39" s="106"/>
    </row>
    <row r="40" spans="1:7" ht="45" customHeight="1">
      <c r="A40" s="101" t="s">
        <v>149</v>
      </c>
      <c r="B40" s="102"/>
      <c r="C40" s="102"/>
      <c r="D40" s="102"/>
      <c r="E40" s="102"/>
      <c r="F40" s="102"/>
      <c r="G40" s="106"/>
    </row>
    <row r="41" spans="1:7" ht="47.25" customHeight="1">
      <c r="A41" s="101" t="s">
        <v>150</v>
      </c>
      <c r="B41" s="102"/>
      <c r="C41" s="102"/>
      <c r="D41" s="102"/>
      <c r="E41" s="102"/>
      <c r="F41" s="102"/>
      <c r="G41" s="106"/>
    </row>
    <row r="42" spans="1:7" ht="60" customHeight="1">
      <c r="A42" s="101" t="s">
        <v>151</v>
      </c>
      <c r="B42" s="102"/>
      <c r="C42" s="102"/>
      <c r="D42" s="102"/>
      <c r="E42" s="102"/>
      <c r="F42" s="102"/>
      <c r="G42" s="106"/>
    </row>
    <row r="43" spans="1:7" ht="30" customHeight="1">
      <c r="A43" s="101" t="s">
        <v>29</v>
      </c>
      <c r="B43" s="102"/>
      <c r="C43" s="102"/>
      <c r="D43" s="102"/>
      <c r="E43" s="102"/>
      <c r="F43" s="102"/>
      <c r="G43" s="106"/>
    </row>
    <row r="44" spans="1:7" ht="15" customHeight="1">
      <c r="A44" s="101" t="s">
        <v>30</v>
      </c>
      <c r="B44" s="102"/>
      <c r="C44" s="102"/>
      <c r="D44" s="102"/>
      <c r="E44" s="102"/>
      <c r="F44" s="102"/>
      <c r="G44" s="106"/>
    </row>
    <row r="45" spans="1:7" ht="15" customHeight="1">
      <c r="A45" s="101" t="s">
        <v>31</v>
      </c>
      <c r="B45" s="102"/>
      <c r="C45" s="102"/>
      <c r="D45" s="102"/>
      <c r="E45" s="102"/>
      <c r="F45" s="102"/>
      <c r="G45" s="106"/>
    </row>
    <row r="46" spans="1:7" ht="15" customHeight="1">
      <c r="A46" s="101" t="s">
        <v>32</v>
      </c>
      <c r="B46" s="102"/>
      <c r="C46" s="102"/>
      <c r="D46" s="102"/>
      <c r="E46" s="102"/>
      <c r="F46" s="102"/>
      <c r="G46" s="106"/>
    </row>
    <row r="47" spans="1:7" ht="30" customHeight="1">
      <c r="A47" s="101" t="s">
        <v>33</v>
      </c>
      <c r="B47" s="102"/>
      <c r="C47" s="102"/>
      <c r="D47" s="102"/>
      <c r="E47" s="102"/>
      <c r="F47" s="102"/>
      <c r="G47" s="106"/>
    </row>
    <row r="48" spans="1:7" ht="15" customHeight="1">
      <c r="A48" s="101" t="s">
        <v>34</v>
      </c>
      <c r="B48" s="102"/>
      <c r="C48" s="102"/>
      <c r="D48" s="102"/>
      <c r="E48" s="102"/>
      <c r="F48" s="102"/>
      <c r="G48" s="106"/>
    </row>
    <row r="49" spans="1:7" ht="45.75" customHeight="1">
      <c r="A49" s="103" t="s">
        <v>152</v>
      </c>
      <c r="B49" s="104"/>
      <c r="C49" s="104"/>
      <c r="D49" s="104"/>
      <c r="E49" s="104"/>
      <c r="F49" s="104"/>
      <c r="G49" s="119"/>
    </row>
    <row r="50" spans="1:7" ht="15">
      <c r="A50" s="95" t="s">
        <v>35</v>
      </c>
      <c r="B50" s="96"/>
      <c r="C50" s="96"/>
      <c r="D50" s="96"/>
      <c r="E50" s="96"/>
      <c r="F50" s="96"/>
      <c r="G50" s="97"/>
    </row>
    <row r="51" spans="1:7" ht="45" customHeight="1">
      <c r="A51" s="113" t="s">
        <v>36</v>
      </c>
      <c r="B51" s="114"/>
      <c r="C51" s="114"/>
      <c r="D51" s="114"/>
      <c r="E51" s="114"/>
      <c r="F51" s="114"/>
      <c r="G51" s="115"/>
    </row>
    <row r="52" spans="1:7" ht="15" customHeight="1">
      <c r="A52" s="116" t="s">
        <v>37</v>
      </c>
      <c r="B52" s="117"/>
      <c r="C52" s="117"/>
      <c r="D52" s="117"/>
      <c r="E52" s="117"/>
      <c r="F52" s="117"/>
      <c r="G52" s="118"/>
    </row>
    <row r="53" spans="1:7" ht="15" customHeight="1">
      <c r="A53" s="116" t="s">
        <v>38</v>
      </c>
      <c r="B53" s="117"/>
      <c r="C53" s="117"/>
      <c r="D53" s="117"/>
      <c r="E53" s="117"/>
      <c r="F53" s="117"/>
      <c r="G53" s="118"/>
    </row>
    <row r="54" spans="1:7" ht="15" customHeight="1">
      <c r="A54" s="116" t="s">
        <v>39</v>
      </c>
      <c r="B54" s="117"/>
      <c r="C54" s="117"/>
      <c r="D54" s="117"/>
      <c r="E54" s="117"/>
      <c r="F54" s="117"/>
      <c r="G54" s="118"/>
    </row>
    <row r="55" spans="1:7" ht="47.25" customHeight="1">
      <c r="A55" s="122" t="s">
        <v>153</v>
      </c>
      <c r="B55" s="123"/>
      <c r="C55" s="123"/>
      <c r="D55" s="123"/>
      <c r="E55" s="123"/>
      <c r="F55" s="123"/>
      <c r="G55" s="124"/>
    </row>
    <row r="56" spans="1:7" ht="15" customHeight="1">
      <c r="A56" s="116" t="s">
        <v>143</v>
      </c>
      <c r="B56" s="117"/>
      <c r="C56" s="117"/>
      <c r="D56" s="117"/>
      <c r="E56" s="117"/>
      <c r="F56" s="117"/>
      <c r="G56" s="118"/>
    </row>
    <row r="57" spans="1:7" ht="29.25" customHeight="1">
      <c r="A57" s="125" t="s">
        <v>142</v>
      </c>
      <c r="B57" s="126"/>
      <c r="C57" s="126"/>
      <c r="D57" s="126"/>
      <c r="E57" s="126"/>
      <c r="F57" s="126"/>
      <c r="G57" s="127"/>
    </row>
    <row r="58" spans="1:7" ht="14.25">
      <c r="A58" s="120" t="s">
        <v>40</v>
      </c>
      <c r="B58" s="120"/>
      <c r="C58" s="120"/>
      <c r="D58" s="120"/>
      <c r="E58" s="120"/>
      <c r="F58" s="128"/>
      <c r="G58" s="129"/>
    </row>
    <row r="59" spans="1:7" ht="15">
      <c r="A59" s="121" t="s">
        <v>41</v>
      </c>
      <c r="B59" s="121"/>
      <c r="C59" s="121"/>
      <c r="D59" s="121"/>
      <c r="E59" s="121"/>
      <c r="F59" s="121" t="s">
        <v>42</v>
      </c>
      <c r="G59" s="121"/>
    </row>
    <row r="60" spans="1:7" ht="15" customHeight="1">
      <c r="A60" s="132" t="s">
        <v>43</v>
      </c>
      <c r="B60" s="132"/>
      <c r="C60" s="132"/>
      <c r="D60" s="132"/>
      <c r="E60" s="132"/>
      <c r="F60" s="133">
        <v>189208.68</v>
      </c>
      <c r="G60" s="133"/>
    </row>
    <row r="61" spans="1:7" ht="15">
      <c r="A61" s="130" t="s">
        <v>44</v>
      </c>
      <c r="B61" s="130"/>
      <c r="C61" s="130"/>
      <c r="D61" s="130"/>
      <c r="E61" s="130"/>
      <c r="F61" s="131"/>
      <c r="G61" s="131"/>
    </row>
    <row r="62" spans="1:7" ht="30" customHeight="1">
      <c r="A62" s="130" t="s">
        <v>45</v>
      </c>
      <c r="B62" s="130"/>
      <c r="C62" s="130"/>
      <c r="D62" s="130"/>
      <c r="E62" s="130"/>
      <c r="F62" s="131">
        <v>73672.71</v>
      </c>
      <c r="G62" s="131"/>
    </row>
    <row r="63" spans="1:7" ht="15">
      <c r="A63" s="130" t="s">
        <v>46</v>
      </c>
      <c r="B63" s="130"/>
      <c r="C63" s="130"/>
      <c r="D63" s="130"/>
      <c r="E63" s="130"/>
      <c r="F63" s="131"/>
      <c r="G63" s="131"/>
    </row>
    <row r="64" spans="1:7" ht="30" customHeight="1">
      <c r="A64" s="130" t="s">
        <v>47</v>
      </c>
      <c r="B64" s="130"/>
      <c r="C64" s="130"/>
      <c r="D64" s="130"/>
      <c r="E64" s="130"/>
      <c r="F64" s="131">
        <v>73672.71</v>
      </c>
      <c r="G64" s="131"/>
    </row>
    <row r="65" spans="1:7" ht="45" customHeight="1">
      <c r="A65" s="130" t="s">
        <v>48</v>
      </c>
      <c r="B65" s="130"/>
      <c r="C65" s="130"/>
      <c r="D65" s="130"/>
      <c r="E65" s="130"/>
      <c r="F65" s="131"/>
      <c r="G65" s="131"/>
    </row>
    <row r="66" spans="1:7" ht="45" customHeight="1">
      <c r="A66" s="130" t="s">
        <v>50</v>
      </c>
      <c r="B66" s="130"/>
      <c r="C66" s="130"/>
      <c r="D66" s="130"/>
      <c r="E66" s="130"/>
      <c r="F66" s="131"/>
      <c r="G66" s="131"/>
    </row>
    <row r="67" spans="1:7" ht="15">
      <c r="A67" s="130" t="s">
        <v>51</v>
      </c>
      <c r="B67" s="130"/>
      <c r="C67" s="130"/>
      <c r="D67" s="130"/>
      <c r="E67" s="130"/>
      <c r="F67" s="131">
        <v>30316.36</v>
      </c>
      <c r="G67" s="131"/>
    </row>
    <row r="68" spans="1:7" ht="30" customHeight="1">
      <c r="A68" s="130" t="s">
        <v>52</v>
      </c>
      <c r="B68" s="130"/>
      <c r="C68" s="130"/>
      <c r="D68" s="130"/>
      <c r="E68" s="130"/>
      <c r="F68" s="131">
        <v>115535.97</v>
      </c>
      <c r="G68" s="131"/>
    </row>
    <row r="69" spans="1:7" ht="15">
      <c r="A69" s="130" t="s">
        <v>46</v>
      </c>
      <c r="B69" s="130"/>
      <c r="C69" s="130"/>
      <c r="D69" s="130"/>
      <c r="E69" s="130"/>
      <c r="F69" s="131"/>
      <c r="G69" s="131"/>
    </row>
    <row r="70" spans="1:7" ht="15">
      <c r="A70" s="130" t="s">
        <v>53</v>
      </c>
      <c r="B70" s="130"/>
      <c r="C70" s="130"/>
      <c r="D70" s="130"/>
      <c r="E70" s="130"/>
      <c r="F70" s="131">
        <v>111200.27</v>
      </c>
      <c r="G70" s="131"/>
    </row>
    <row r="71" spans="1:7" ht="15">
      <c r="A71" s="130" t="s">
        <v>54</v>
      </c>
      <c r="B71" s="130"/>
      <c r="C71" s="130"/>
      <c r="D71" s="130"/>
      <c r="E71" s="130"/>
      <c r="F71" s="131">
        <v>61266.63</v>
      </c>
      <c r="G71" s="131"/>
    </row>
    <row r="72" spans="1:7" ht="15">
      <c r="A72" s="132" t="s">
        <v>55</v>
      </c>
      <c r="B72" s="132"/>
      <c r="C72" s="132"/>
      <c r="D72" s="132"/>
      <c r="E72" s="132"/>
      <c r="F72" s="131" t="s">
        <v>49</v>
      </c>
      <c r="G72" s="131"/>
    </row>
    <row r="73" spans="1:7" ht="15">
      <c r="A73" s="130" t="s">
        <v>44</v>
      </c>
      <c r="B73" s="130"/>
      <c r="C73" s="130"/>
      <c r="D73" s="130"/>
      <c r="E73" s="130"/>
      <c r="F73" s="131"/>
      <c r="G73" s="131"/>
    </row>
    <row r="74" spans="1:7" ht="30" customHeight="1">
      <c r="A74" s="130" t="s">
        <v>56</v>
      </c>
      <c r="B74" s="130"/>
      <c r="C74" s="130"/>
      <c r="D74" s="130"/>
      <c r="E74" s="130"/>
      <c r="F74" s="131" t="s">
        <v>49</v>
      </c>
      <c r="G74" s="131"/>
    </row>
    <row r="75" spans="1:7" ht="30" customHeight="1">
      <c r="A75" s="130" t="s">
        <v>57</v>
      </c>
      <c r="B75" s="130"/>
      <c r="C75" s="130"/>
      <c r="D75" s="130"/>
      <c r="E75" s="130"/>
      <c r="F75" s="131" t="s">
        <v>49</v>
      </c>
      <c r="G75" s="131"/>
    </row>
    <row r="76" spans="1:7" ht="30" customHeight="1">
      <c r="A76" s="130" t="s">
        <v>58</v>
      </c>
      <c r="B76" s="130"/>
      <c r="C76" s="130"/>
      <c r="D76" s="130"/>
      <c r="E76" s="130"/>
      <c r="F76" s="131" t="s">
        <v>49</v>
      </c>
      <c r="G76" s="131"/>
    </row>
    <row r="77" spans="1:7" ht="15">
      <c r="A77" s="132" t="s">
        <v>59</v>
      </c>
      <c r="B77" s="132"/>
      <c r="C77" s="132"/>
      <c r="D77" s="132"/>
      <c r="E77" s="132"/>
      <c r="F77" s="131" t="s">
        <v>49</v>
      </c>
      <c r="G77" s="131"/>
    </row>
    <row r="78" spans="1:7" ht="15">
      <c r="A78" s="130" t="s">
        <v>44</v>
      </c>
      <c r="B78" s="130"/>
      <c r="C78" s="130"/>
      <c r="D78" s="130"/>
      <c r="E78" s="130"/>
      <c r="F78" s="131"/>
      <c r="G78" s="131"/>
    </row>
    <row r="79" spans="1:7" ht="15">
      <c r="A79" s="130" t="s">
        <v>60</v>
      </c>
      <c r="B79" s="130"/>
      <c r="C79" s="130"/>
      <c r="D79" s="130"/>
      <c r="E79" s="130"/>
      <c r="F79" s="131" t="s">
        <v>49</v>
      </c>
      <c r="G79" s="131"/>
    </row>
    <row r="80" spans="1:7" ht="30" customHeight="1">
      <c r="A80" s="130" t="s">
        <v>61</v>
      </c>
      <c r="B80" s="130"/>
      <c r="C80" s="130"/>
      <c r="D80" s="130"/>
      <c r="E80" s="130"/>
      <c r="F80" s="131" t="s">
        <v>49</v>
      </c>
      <c r="G80" s="131"/>
    </row>
    <row r="81" spans="1:7" ht="45" customHeight="1">
      <c r="A81" s="130" t="s">
        <v>62</v>
      </c>
      <c r="B81" s="130"/>
      <c r="C81" s="130"/>
      <c r="D81" s="130"/>
      <c r="E81" s="130"/>
      <c r="F81" s="131" t="s">
        <v>49</v>
      </c>
      <c r="G81" s="131"/>
    </row>
    <row r="82" spans="1:7" ht="12.75">
      <c r="A82" s="120" t="s">
        <v>63</v>
      </c>
      <c r="B82" s="120"/>
      <c r="C82" s="120"/>
      <c r="D82" s="120"/>
      <c r="E82" s="120"/>
      <c r="F82" s="120"/>
      <c r="G82" s="120"/>
    </row>
    <row r="83" spans="1:7" ht="12.75">
      <c r="A83" s="120"/>
      <c r="B83" s="120"/>
      <c r="C83" s="120"/>
      <c r="D83" s="120"/>
      <c r="E83" s="120"/>
      <c r="F83" s="120"/>
      <c r="G83" s="120"/>
    </row>
    <row r="84" spans="1:7" ht="12.75">
      <c r="A84" s="120"/>
      <c r="B84" s="120"/>
      <c r="C84" s="120"/>
      <c r="D84" s="120"/>
      <c r="E84" s="120"/>
      <c r="F84" s="120"/>
      <c r="G84" s="120"/>
    </row>
    <row r="85" spans="1:7" ht="28.5" customHeight="1">
      <c r="A85" s="132" t="s">
        <v>64</v>
      </c>
      <c r="B85" s="132"/>
      <c r="C85" s="134" t="s">
        <v>165</v>
      </c>
      <c r="D85" s="134"/>
      <c r="E85" s="134"/>
      <c r="F85" s="134"/>
      <c r="G85" s="134"/>
    </row>
    <row r="86" spans="1:7" ht="40.5" customHeight="1">
      <c r="A86" s="132" t="s">
        <v>65</v>
      </c>
      <c r="B86" s="132"/>
      <c r="C86" s="134" t="s">
        <v>158</v>
      </c>
      <c r="D86" s="134"/>
      <c r="E86" s="134"/>
      <c r="F86" s="134"/>
      <c r="G86" s="134"/>
    </row>
    <row r="87" spans="1:7" ht="28.5" customHeight="1">
      <c r="A87" s="132" t="s">
        <v>66</v>
      </c>
      <c r="B87" s="132"/>
      <c r="C87" s="134" t="s">
        <v>67</v>
      </c>
      <c r="D87" s="134"/>
      <c r="E87" s="134"/>
      <c r="F87" s="134"/>
      <c r="G87" s="134"/>
    </row>
    <row r="88" spans="1:7" ht="12.75">
      <c r="A88" s="121" t="s">
        <v>41</v>
      </c>
      <c r="B88" s="134" t="s">
        <v>68</v>
      </c>
      <c r="C88" s="134" t="s">
        <v>69</v>
      </c>
      <c r="D88" s="134" t="s">
        <v>70</v>
      </c>
      <c r="E88" s="134"/>
      <c r="F88" s="134"/>
      <c r="G88" s="134"/>
    </row>
    <row r="89" spans="1:7" ht="15">
      <c r="A89" s="121"/>
      <c r="B89" s="134"/>
      <c r="C89" s="134"/>
      <c r="D89" s="12" t="s">
        <v>71</v>
      </c>
      <c r="E89" s="27" t="s">
        <v>72</v>
      </c>
      <c r="F89" s="12" t="s">
        <v>73</v>
      </c>
      <c r="G89" s="16" t="s">
        <v>74</v>
      </c>
    </row>
    <row r="90" spans="1:7" ht="30.75" customHeight="1">
      <c r="A90" s="11" t="s">
        <v>75</v>
      </c>
      <c r="B90" s="12" t="s">
        <v>76</v>
      </c>
      <c r="C90" s="45" t="s">
        <v>49</v>
      </c>
      <c r="D90" s="45" t="s">
        <v>49</v>
      </c>
      <c r="E90" s="46" t="s">
        <v>49</v>
      </c>
      <c r="F90" s="45" t="s">
        <v>49</v>
      </c>
      <c r="G90" s="45" t="s">
        <v>49</v>
      </c>
    </row>
    <row r="91" spans="1:7" s="32" customFormat="1" ht="15" customHeight="1">
      <c r="A91" s="28" t="s">
        <v>139</v>
      </c>
      <c r="B91" s="13" t="s">
        <v>76</v>
      </c>
      <c r="C91" s="62">
        <f>SUM(D91:G91)</f>
        <v>281546.35</v>
      </c>
      <c r="D91" s="62">
        <f>D93+D100+D109+D115</f>
        <v>61779.375</v>
      </c>
      <c r="E91" s="62">
        <f>E93+E100+E109+E115</f>
        <v>81211.67499999999</v>
      </c>
      <c r="F91" s="47">
        <f>F93+F100+F109+F115</f>
        <v>73689.3</v>
      </c>
      <c r="G91" s="47">
        <f>G93+G100+G109+G115</f>
        <v>64865.99999999999</v>
      </c>
    </row>
    <row r="92" spans="1:7" ht="15" customHeight="1">
      <c r="A92" s="11" t="s">
        <v>77</v>
      </c>
      <c r="B92" s="14" t="s">
        <v>76</v>
      </c>
      <c r="C92" s="49"/>
      <c r="D92" s="49"/>
      <c r="E92" s="50"/>
      <c r="F92" s="49"/>
      <c r="G92" s="49"/>
    </row>
    <row r="93" spans="1:7" s="32" customFormat="1" ht="29.25" customHeight="1">
      <c r="A93" s="28" t="s">
        <v>125</v>
      </c>
      <c r="B93" s="13" t="s">
        <v>76</v>
      </c>
      <c r="C93" s="47">
        <f>SUM(D93:G93)</f>
        <v>244800.8</v>
      </c>
      <c r="D93" s="47">
        <f>SUM(D95:D98)</f>
        <v>48753</v>
      </c>
      <c r="E93" s="47">
        <f>SUM(E95:E98)</f>
        <v>65598.2</v>
      </c>
      <c r="F93" s="47">
        <f>SUM(F95:F98)</f>
        <v>65898.8</v>
      </c>
      <c r="G93" s="47">
        <f>SUM(G95:G98)</f>
        <v>64550.799999999996</v>
      </c>
    </row>
    <row r="94" spans="1:7" s="61" customFormat="1" ht="17.25" customHeight="1">
      <c r="A94" s="9" t="s">
        <v>77</v>
      </c>
      <c r="B94" s="38"/>
      <c r="C94" s="51"/>
      <c r="D94" s="49"/>
      <c r="E94" s="50"/>
      <c r="F94" s="49"/>
      <c r="G94" s="49"/>
    </row>
    <row r="95" spans="1:7" s="61" customFormat="1" ht="80.25" customHeight="1">
      <c r="A95" s="40" t="s">
        <v>172</v>
      </c>
      <c r="B95" s="40"/>
      <c r="C95" s="52">
        <f>SUM(D95:G95)</f>
        <v>28158.1</v>
      </c>
      <c r="D95" s="53">
        <v>5439.7</v>
      </c>
      <c r="E95" s="50">
        <v>7737.6</v>
      </c>
      <c r="F95" s="49">
        <v>7207.4</v>
      </c>
      <c r="G95" s="49">
        <v>7773.4</v>
      </c>
    </row>
    <row r="96" spans="1:7" s="61" customFormat="1" ht="76.5" customHeight="1">
      <c r="A96" s="40" t="s">
        <v>173</v>
      </c>
      <c r="B96" s="40"/>
      <c r="C96" s="52">
        <f>SUM(D96:G96)</f>
        <v>3082.9</v>
      </c>
      <c r="D96" s="53">
        <v>551.8</v>
      </c>
      <c r="E96" s="50">
        <v>872</v>
      </c>
      <c r="F96" s="49">
        <v>852</v>
      </c>
      <c r="G96" s="49">
        <v>807.1</v>
      </c>
    </row>
    <row r="97" spans="1:7" s="61" customFormat="1" ht="78" customHeight="1">
      <c r="A97" s="40" t="s">
        <v>170</v>
      </c>
      <c r="B97" s="40"/>
      <c r="C97" s="52">
        <f>SUM(D97:G97)</f>
        <v>195882.10000000003</v>
      </c>
      <c r="D97" s="53">
        <v>39221.9</v>
      </c>
      <c r="E97" s="50">
        <v>52271.3</v>
      </c>
      <c r="F97" s="49">
        <v>53051.7</v>
      </c>
      <c r="G97" s="49">
        <v>51337.2</v>
      </c>
    </row>
    <row r="98" spans="1:7" s="61" customFormat="1" ht="76.5" customHeight="1">
      <c r="A98" s="39" t="s">
        <v>171</v>
      </c>
      <c r="B98" s="39"/>
      <c r="C98" s="52">
        <f>SUM(D98:G98)</f>
        <v>17677.699999999997</v>
      </c>
      <c r="D98" s="53">
        <v>3539.6</v>
      </c>
      <c r="E98" s="50">
        <v>4717.3</v>
      </c>
      <c r="F98" s="49">
        <v>4787.7</v>
      </c>
      <c r="G98" s="49">
        <v>4633.1</v>
      </c>
    </row>
    <row r="99" spans="1:7" s="32" customFormat="1" ht="15" customHeight="1">
      <c r="A99" s="28" t="s">
        <v>78</v>
      </c>
      <c r="B99" s="13" t="s">
        <v>76</v>
      </c>
      <c r="C99" s="47"/>
      <c r="D99" s="47"/>
      <c r="E99" s="48"/>
      <c r="F99" s="47"/>
      <c r="G99" s="47"/>
    </row>
    <row r="100" spans="1:7" s="32" customFormat="1" ht="16.5" customHeight="1">
      <c r="A100" s="28" t="s">
        <v>126</v>
      </c>
      <c r="B100" s="13" t="s">
        <v>76</v>
      </c>
      <c r="C100" s="62">
        <f>SUM(D100:G100)</f>
        <v>35450.15</v>
      </c>
      <c r="D100" s="62">
        <f>SUM(D102:D108)</f>
        <v>12762.575</v>
      </c>
      <c r="E100" s="62">
        <f>SUM(E102:E108)</f>
        <v>15262.575</v>
      </c>
      <c r="F100" s="47">
        <f>SUM(F102:F108)</f>
        <v>7425</v>
      </c>
      <c r="G100" s="47">
        <f>SUM(G102:G108)</f>
        <v>0</v>
      </c>
    </row>
    <row r="101" spans="1:7" s="61" customFormat="1" ht="15" customHeight="1">
      <c r="A101" s="11" t="s">
        <v>77</v>
      </c>
      <c r="B101" s="14"/>
      <c r="C101" s="49"/>
      <c r="D101" s="49"/>
      <c r="E101" s="50"/>
      <c r="F101" s="49"/>
      <c r="G101" s="49"/>
    </row>
    <row r="102" spans="1:7" s="61" customFormat="1" ht="38.25" customHeight="1">
      <c r="A102" s="29" t="s">
        <v>174</v>
      </c>
      <c r="B102" s="14"/>
      <c r="C102" s="52">
        <f aca="true" t="shared" si="0" ref="C102:C109">SUM(D102:G102)</f>
        <v>6600</v>
      </c>
      <c r="D102" s="49"/>
      <c r="E102" s="50">
        <v>3100</v>
      </c>
      <c r="F102" s="49">
        <v>3500</v>
      </c>
      <c r="G102" s="49"/>
    </row>
    <row r="103" spans="1:7" s="61" customFormat="1" ht="27.75" customHeight="1" hidden="1">
      <c r="A103" s="29" t="s">
        <v>140</v>
      </c>
      <c r="B103" s="14"/>
      <c r="C103" s="52">
        <f t="shared" si="0"/>
        <v>0</v>
      </c>
      <c r="D103" s="49"/>
      <c r="E103" s="50"/>
      <c r="F103" s="49"/>
      <c r="G103" s="49">
        <v>0</v>
      </c>
    </row>
    <row r="104" spans="1:7" s="61" customFormat="1" ht="54.75" customHeight="1">
      <c r="A104" s="29" t="s">
        <v>175</v>
      </c>
      <c r="B104" s="14"/>
      <c r="C104" s="52">
        <f t="shared" si="0"/>
        <v>2000</v>
      </c>
      <c r="D104" s="49"/>
      <c r="E104" s="50"/>
      <c r="F104" s="49">
        <v>2000</v>
      </c>
      <c r="G104" s="49"/>
    </row>
    <row r="105" spans="1:7" s="61" customFormat="1" ht="38.25" customHeight="1">
      <c r="A105" s="41" t="s">
        <v>195</v>
      </c>
      <c r="B105" s="14"/>
      <c r="C105" s="70">
        <f t="shared" si="0"/>
        <v>1525.15</v>
      </c>
      <c r="D105" s="68">
        <v>762.575</v>
      </c>
      <c r="E105" s="69">
        <v>762.575</v>
      </c>
      <c r="F105" s="49"/>
      <c r="G105" s="49"/>
    </row>
    <row r="106" spans="1:7" s="61" customFormat="1" ht="50.25" customHeight="1">
      <c r="A106" s="42" t="s">
        <v>176</v>
      </c>
      <c r="B106" s="14"/>
      <c r="C106" s="52">
        <f t="shared" si="0"/>
        <v>400</v>
      </c>
      <c r="D106" s="49"/>
      <c r="E106" s="50">
        <v>400</v>
      </c>
      <c r="F106" s="49"/>
      <c r="G106" s="49"/>
    </row>
    <row r="107" spans="1:7" s="61" customFormat="1" ht="51.75" customHeight="1">
      <c r="A107" s="16" t="s">
        <v>177</v>
      </c>
      <c r="B107" s="14"/>
      <c r="C107" s="52">
        <f t="shared" si="0"/>
        <v>24925</v>
      </c>
      <c r="D107" s="49">
        <v>12000</v>
      </c>
      <c r="E107" s="50">
        <v>11000</v>
      </c>
      <c r="F107" s="49">
        <v>1925</v>
      </c>
      <c r="G107" s="49"/>
    </row>
    <row r="108" spans="1:7" s="61" customFormat="1" ht="39" customHeight="1">
      <c r="A108" s="43" t="s">
        <v>178</v>
      </c>
      <c r="B108" s="14"/>
      <c r="C108" s="52">
        <f t="shared" si="0"/>
        <v>0</v>
      </c>
      <c r="D108" s="49"/>
      <c r="E108" s="50">
        <v>0</v>
      </c>
      <c r="F108" s="49"/>
      <c r="G108" s="49"/>
    </row>
    <row r="109" spans="1:7" s="32" customFormat="1" ht="85.5" customHeight="1">
      <c r="A109" s="28" t="s">
        <v>79</v>
      </c>
      <c r="B109" s="13" t="s">
        <v>76</v>
      </c>
      <c r="C109" s="47">
        <f t="shared" si="0"/>
        <v>1295.4</v>
      </c>
      <c r="D109" s="47">
        <f>SUM(D111:D114)</f>
        <v>263.8</v>
      </c>
      <c r="E109" s="47">
        <f>SUM(E111:E114)</f>
        <v>350.9</v>
      </c>
      <c r="F109" s="47">
        <f>SUM(F111:F114)</f>
        <v>365.5</v>
      </c>
      <c r="G109" s="47">
        <f>SUM(G111:G114)</f>
        <v>315.2</v>
      </c>
    </row>
    <row r="110" spans="1:7" ht="12.75" customHeight="1">
      <c r="A110" s="29" t="s">
        <v>77</v>
      </c>
      <c r="B110" s="17" t="s">
        <v>76</v>
      </c>
      <c r="C110" s="49"/>
      <c r="D110" s="49"/>
      <c r="E110" s="50"/>
      <c r="F110" s="49"/>
      <c r="G110" s="49"/>
    </row>
    <row r="111" spans="1:7" ht="29.25" customHeight="1">
      <c r="A111" s="11" t="s">
        <v>166</v>
      </c>
      <c r="B111" s="17"/>
      <c r="C111" s="49">
        <f>SUM(D111:G111)</f>
        <v>20</v>
      </c>
      <c r="D111" s="49"/>
      <c r="E111" s="50"/>
      <c r="F111" s="49">
        <v>20</v>
      </c>
      <c r="G111" s="49"/>
    </row>
    <row r="112" spans="1:7" ht="44.25" customHeight="1">
      <c r="A112" s="11" t="s">
        <v>167</v>
      </c>
      <c r="B112" s="17"/>
      <c r="C112" s="49">
        <f>SUM(D112:G112)</f>
        <v>10</v>
      </c>
      <c r="D112" s="49"/>
      <c r="E112" s="50"/>
      <c r="F112" s="49">
        <v>10</v>
      </c>
      <c r="G112" s="49"/>
    </row>
    <row r="113" spans="1:7" ht="44.25" customHeight="1">
      <c r="A113" s="11" t="s">
        <v>168</v>
      </c>
      <c r="B113" s="17"/>
      <c r="C113" s="49">
        <f>SUM(D113:G113)</f>
        <v>15.4</v>
      </c>
      <c r="D113" s="49">
        <v>3.8</v>
      </c>
      <c r="E113" s="50">
        <v>3.9</v>
      </c>
      <c r="F113" s="49">
        <v>3.8</v>
      </c>
      <c r="G113" s="49">
        <v>3.9</v>
      </c>
    </row>
    <row r="114" spans="1:7" ht="43.5" customHeight="1">
      <c r="A114" s="11" t="s">
        <v>169</v>
      </c>
      <c r="B114" s="17" t="s">
        <v>76</v>
      </c>
      <c r="C114" s="49">
        <f>SUM(D114:G114)</f>
        <v>1250</v>
      </c>
      <c r="D114" s="49">
        <v>260</v>
      </c>
      <c r="E114" s="50">
        <v>347</v>
      </c>
      <c r="F114" s="49">
        <v>331.7</v>
      </c>
      <c r="G114" s="49">
        <v>311.3</v>
      </c>
    </row>
    <row r="115" spans="1:7" s="32" customFormat="1" ht="27.75" customHeight="1">
      <c r="A115" s="28" t="s">
        <v>80</v>
      </c>
      <c r="B115" s="13" t="s">
        <v>76</v>
      </c>
      <c r="C115" s="47"/>
      <c r="D115" s="47"/>
      <c r="E115" s="48"/>
      <c r="F115" s="47"/>
      <c r="G115" s="47"/>
    </row>
    <row r="116" spans="1:7" ht="12.75" customHeight="1">
      <c r="A116" s="11" t="s">
        <v>77</v>
      </c>
      <c r="B116" s="14" t="s">
        <v>76</v>
      </c>
      <c r="C116" s="49"/>
      <c r="D116" s="49"/>
      <c r="E116" s="50"/>
      <c r="F116" s="49"/>
      <c r="G116" s="49"/>
    </row>
    <row r="117" spans="1:7" s="32" customFormat="1" ht="28.5" customHeight="1">
      <c r="A117" s="28" t="s">
        <v>81</v>
      </c>
      <c r="B117" s="13" t="s">
        <v>76</v>
      </c>
      <c r="C117" s="47"/>
      <c r="D117" s="47"/>
      <c r="E117" s="48"/>
      <c r="F117" s="47"/>
      <c r="G117" s="47"/>
    </row>
    <row r="118" spans="1:8" ht="14.25" customHeight="1">
      <c r="A118" s="28" t="s">
        <v>127</v>
      </c>
      <c r="B118" s="13"/>
      <c r="C118" s="62">
        <f>SUM(D118:G118)</f>
        <v>281546.35</v>
      </c>
      <c r="D118" s="62">
        <f>D120+D136</f>
        <v>61779.375</v>
      </c>
      <c r="E118" s="62">
        <f>E120+E136</f>
        <v>81211.67499999999</v>
      </c>
      <c r="F118" s="47">
        <f>F120+F136</f>
        <v>73689.3</v>
      </c>
      <c r="G118" s="47">
        <f>G120+G136+G168+G172+G176</f>
        <v>64866</v>
      </c>
      <c r="H118" s="60"/>
    </row>
    <row r="119" spans="1:7" ht="12.75" customHeight="1">
      <c r="A119" s="11" t="s">
        <v>77</v>
      </c>
      <c r="B119" s="14"/>
      <c r="C119" s="49"/>
      <c r="D119" s="68"/>
      <c r="E119" s="69"/>
      <c r="F119" s="49"/>
      <c r="G119" s="49"/>
    </row>
    <row r="120" spans="1:7" s="32" customFormat="1" ht="30" customHeight="1">
      <c r="A120" s="28" t="s">
        <v>82</v>
      </c>
      <c r="B120" s="33" t="s">
        <v>83</v>
      </c>
      <c r="C120" s="47">
        <f>SUM(D120:G120)</f>
        <v>156107.5</v>
      </c>
      <c r="D120" s="62">
        <f>D122+D128+D130</f>
        <v>30838.075</v>
      </c>
      <c r="E120" s="62">
        <f>E122+E128+E130</f>
        <v>41415.524999999994</v>
      </c>
      <c r="F120" s="47">
        <f>F122+F128+F130</f>
        <v>40859.9</v>
      </c>
      <c r="G120" s="47">
        <f>G122+G128+G130</f>
        <v>42994</v>
      </c>
    </row>
    <row r="121" spans="1:7" ht="12.75" customHeight="1">
      <c r="A121" s="11" t="s">
        <v>44</v>
      </c>
      <c r="B121" s="14"/>
      <c r="C121" s="49"/>
      <c r="D121" s="49"/>
      <c r="E121" s="50"/>
      <c r="F121" s="49"/>
      <c r="G121" s="49"/>
    </row>
    <row r="122" spans="1:7" s="32" customFormat="1" ht="14.25" customHeight="1">
      <c r="A122" s="28" t="s">
        <v>128</v>
      </c>
      <c r="B122" s="33" t="s">
        <v>84</v>
      </c>
      <c r="C122" s="47">
        <f aca="true" t="shared" si="1" ref="C122:C136">SUM(D122:G122)</f>
        <v>119151.70000000001</v>
      </c>
      <c r="D122" s="47">
        <f>SUM(D123:D127)</f>
        <v>23517.4</v>
      </c>
      <c r="E122" s="47">
        <f>SUM(E123:E127)</f>
        <v>31617.6</v>
      </c>
      <c r="F122" s="47">
        <f>SUM(F123:F127)</f>
        <v>31189.3</v>
      </c>
      <c r="G122" s="47">
        <f>SUM(G123:G127)</f>
        <v>32827.4</v>
      </c>
    </row>
    <row r="123" spans="1:7" ht="24.75" customHeight="1">
      <c r="A123" s="44" t="s">
        <v>179</v>
      </c>
      <c r="B123" s="36"/>
      <c r="C123" s="54">
        <f t="shared" si="1"/>
        <v>95534.20000000001</v>
      </c>
      <c r="D123" s="54">
        <v>18533.6</v>
      </c>
      <c r="E123" s="54">
        <v>25221</v>
      </c>
      <c r="F123" s="54">
        <v>25221</v>
      </c>
      <c r="G123" s="54">
        <v>26558.6</v>
      </c>
    </row>
    <row r="124" spans="1:7" ht="26.25" customHeight="1">
      <c r="A124" s="44" t="s">
        <v>181</v>
      </c>
      <c r="B124" s="36"/>
      <c r="C124" s="54">
        <f t="shared" si="1"/>
        <v>20106.899999999998</v>
      </c>
      <c r="D124" s="54">
        <v>3900.7</v>
      </c>
      <c r="E124" s="54">
        <v>5308.2</v>
      </c>
      <c r="F124" s="54">
        <v>5308.2</v>
      </c>
      <c r="G124" s="54">
        <v>5589.8</v>
      </c>
    </row>
    <row r="125" spans="1:7" ht="26.25" customHeight="1">
      <c r="A125" s="44" t="s">
        <v>183</v>
      </c>
      <c r="B125" s="36"/>
      <c r="C125" s="54">
        <f t="shared" si="1"/>
        <v>1867.8</v>
      </c>
      <c r="D125" s="54">
        <v>362.4</v>
      </c>
      <c r="E125" s="54">
        <v>493.1</v>
      </c>
      <c r="F125" s="54">
        <v>493.1</v>
      </c>
      <c r="G125" s="54">
        <v>519.2</v>
      </c>
    </row>
    <row r="126" spans="1:7" ht="24">
      <c r="A126" s="44" t="s">
        <v>196</v>
      </c>
      <c r="B126" s="36"/>
      <c r="C126" s="54">
        <f t="shared" si="1"/>
        <v>1002.3000000000001</v>
      </c>
      <c r="D126" s="54">
        <v>585.7</v>
      </c>
      <c r="E126" s="54">
        <v>416.6</v>
      </c>
      <c r="F126" s="54"/>
      <c r="G126" s="54"/>
    </row>
    <row r="127" spans="1:7" ht="24">
      <c r="A127" s="66" t="s">
        <v>191</v>
      </c>
      <c r="B127" s="36"/>
      <c r="C127" s="54">
        <f t="shared" si="1"/>
        <v>640.5</v>
      </c>
      <c r="D127" s="54">
        <v>135</v>
      </c>
      <c r="E127" s="54">
        <v>178.7</v>
      </c>
      <c r="F127" s="54">
        <v>167</v>
      </c>
      <c r="G127" s="54">
        <v>159.8</v>
      </c>
    </row>
    <row r="128" spans="1:7" s="32" customFormat="1" ht="14.25" customHeight="1">
      <c r="A128" s="35" t="s">
        <v>130</v>
      </c>
      <c r="B128" s="33" t="s">
        <v>85</v>
      </c>
      <c r="C128" s="47">
        <f t="shared" si="1"/>
        <v>972</v>
      </c>
      <c r="D128" s="47">
        <f>D129</f>
        <v>218.6</v>
      </c>
      <c r="E128" s="47">
        <f>E129</f>
        <v>249.3</v>
      </c>
      <c r="F128" s="47">
        <f>F129</f>
        <v>251.4</v>
      </c>
      <c r="G128" s="47">
        <f>G129</f>
        <v>252.7</v>
      </c>
    </row>
    <row r="129" spans="1:7" ht="28.5" customHeight="1">
      <c r="A129" s="44" t="s">
        <v>179</v>
      </c>
      <c r="B129" s="26"/>
      <c r="C129" s="54">
        <f t="shared" si="1"/>
        <v>972</v>
      </c>
      <c r="D129" s="54">
        <v>218.6</v>
      </c>
      <c r="E129" s="55">
        <v>249.3</v>
      </c>
      <c r="F129" s="54">
        <v>251.4</v>
      </c>
      <c r="G129" s="54">
        <v>252.7</v>
      </c>
    </row>
    <row r="130" spans="1:7" s="32" customFormat="1" ht="27.75" customHeight="1">
      <c r="A130" s="28" t="s">
        <v>131</v>
      </c>
      <c r="B130" s="33" t="s">
        <v>86</v>
      </c>
      <c r="C130" s="62">
        <f t="shared" si="1"/>
        <v>35983.8</v>
      </c>
      <c r="D130" s="62">
        <f>SUM(D131:D135)</f>
        <v>7102.075</v>
      </c>
      <c r="E130" s="62">
        <f>SUM(E131:E135)</f>
        <v>9548.625</v>
      </c>
      <c r="F130" s="47">
        <f>SUM(F131:F135)</f>
        <v>9419.199999999999</v>
      </c>
      <c r="G130" s="47">
        <f>SUM(G131:G135)</f>
        <v>9913.899999999998</v>
      </c>
    </row>
    <row r="131" spans="1:7" ht="27" customHeight="1">
      <c r="A131" s="44" t="s">
        <v>179</v>
      </c>
      <c r="B131" s="36"/>
      <c r="C131" s="54">
        <f t="shared" si="1"/>
        <v>28851.4</v>
      </c>
      <c r="D131" s="54">
        <v>5597.1</v>
      </c>
      <c r="E131" s="54">
        <v>7616.8</v>
      </c>
      <c r="F131" s="54">
        <v>7616.8</v>
      </c>
      <c r="G131" s="54">
        <v>8020.7</v>
      </c>
    </row>
    <row r="132" spans="1:7" ht="27" customHeight="1">
      <c r="A132" s="44" t="s">
        <v>181</v>
      </c>
      <c r="B132" s="36"/>
      <c r="C132" s="54">
        <f t="shared" si="1"/>
        <v>6072.299999999999</v>
      </c>
      <c r="D132" s="54">
        <v>1178</v>
      </c>
      <c r="E132" s="54">
        <v>1603.1</v>
      </c>
      <c r="F132" s="54">
        <v>1603.1</v>
      </c>
      <c r="G132" s="54">
        <v>1688.1</v>
      </c>
    </row>
    <row r="133" spans="1:7" ht="26.25" customHeight="1">
      <c r="A133" s="44" t="s">
        <v>183</v>
      </c>
      <c r="B133" s="36"/>
      <c r="C133" s="54">
        <f t="shared" si="1"/>
        <v>564</v>
      </c>
      <c r="D133" s="54">
        <v>109.4</v>
      </c>
      <c r="E133" s="54">
        <v>148.9</v>
      </c>
      <c r="F133" s="54">
        <v>148.9</v>
      </c>
      <c r="G133" s="54">
        <v>156.8</v>
      </c>
    </row>
    <row r="134" spans="1:7" ht="26.25" customHeight="1">
      <c r="A134" s="44" t="s">
        <v>196</v>
      </c>
      <c r="B134" s="36"/>
      <c r="C134" s="63">
        <f t="shared" si="1"/>
        <v>302.7</v>
      </c>
      <c r="D134" s="63">
        <v>176.875</v>
      </c>
      <c r="E134" s="63">
        <v>125.825</v>
      </c>
      <c r="F134" s="54"/>
      <c r="G134" s="54"/>
    </row>
    <row r="135" spans="1:7" ht="24">
      <c r="A135" s="66" t="s">
        <v>191</v>
      </c>
      <c r="B135" s="36"/>
      <c r="C135" s="54">
        <f t="shared" si="1"/>
        <v>193.39999999999998</v>
      </c>
      <c r="D135" s="54">
        <v>40.7</v>
      </c>
      <c r="E135" s="54">
        <v>54</v>
      </c>
      <c r="F135" s="54">
        <v>50.4</v>
      </c>
      <c r="G135" s="54">
        <v>48.3</v>
      </c>
    </row>
    <row r="136" spans="1:7" s="32" customFormat="1" ht="13.5" customHeight="1">
      <c r="A136" s="28" t="s">
        <v>87</v>
      </c>
      <c r="B136" s="33" t="s">
        <v>88</v>
      </c>
      <c r="C136" s="47">
        <f t="shared" si="1"/>
        <v>108320.85</v>
      </c>
      <c r="D136" s="47">
        <f>D138+D142+D145+D150+D152+D160+D167+D168+D172+D176</f>
        <v>30941.300000000003</v>
      </c>
      <c r="E136" s="47">
        <f>E138+E142+E145+E150+E152+E160+E167+E168+E172+E176</f>
        <v>39796.15</v>
      </c>
      <c r="F136" s="47">
        <f>F138+F142+F145+F150+F152+F160+F167+F168+F172+F176</f>
        <v>32829.4</v>
      </c>
      <c r="G136" s="47">
        <f>G138+G142+G145+G150+G152+G160+G167</f>
        <v>4754</v>
      </c>
    </row>
    <row r="137" spans="1:7" ht="15">
      <c r="A137" s="11" t="s">
        <v>44</v>
      </c>
      <c r="B137" s="18"/>
      <c r="C137" s="49"/>
      <c r="D137" s="49"/>
      <c r="E137" s="50"/>
      <c r="F137" s="49"/>
      <c r="G137" s="49"/>
    </row>
    <row r="138" spans="1:7" s="32" customFormat="1" ht="14.25" customHeight="1">
      <c r="A138" s="28" t="s">
        <v>132</v>
      </c>
      <c r="B138" s="33" t="s">
        <v>89</v>
      </c>
      <c r="C138" s="47">
        <f aca="true" t="shared" si="2" ref="C138:C166">SUM(D138:G138)</f>
        <v>473.6</v>
      </c>
      <c r="D138" s="47">
        <f>SUM(D139:D141)</f>
        <v>116.4</v>
      </c>
      <c r="E138" s="47">
        <f>SUM(E139:E141)</f>
        <v>117.7</v>
      </c>
      <c r="F138" s="47">
        <f>SUM(F139:F141)</f>
        <v>121.9</v>
      </c>
      <c r="G138" s="47">
        <f>SUM(G139:G141)</f>
        <v>117.60000000000001</v>
      </c>
    </row>
    <row r="139" spans="1:7" ht="24" customHeight="1">
      <c r="A139" s="44" t="s">
        <v>179</v>
      </c>
      <c r="B139" s="36"/>
      <c r="C139" s="54">
        <f t="shared" si="2"/>
        <v>355</v>
      </c>
      <c r="D139" s="54">
        <v>86.8</v>
      </c>
      <c r="E139" s="54">
        <v>88</v>
      </c>
      <c r="F139" s="54">
        <v>91</v>
      </c>
      <c r="G139" s="54">
        <v>89.2</v>
      </c>
    </row>
    <row r="140" spans="1:7" ht="25.5" customHeight="1">
      <c r="A140" s="44" t="s">
        <v>181</v>
      </c>
      <c r="B140" s="36"/>
      <c r="C140" s="54">
        <f t="shared" si="2"/>
        <v>115</v>
      </c>
      <c r="D140" s="54">
        <v>28.7</v>
      </c>
      <c r="E140" s="54">
        <v>28.8</v>
      </c>
      <c r="F140" s="54">
        <v>30</v>
      </c>
      <c r="G140" s="54">
        <v>27.5</v>
      </c>
    </row>
    <row r="141" spans="1:7" ht="23.25" customHeight="1">
      <c r="A141" s="66" t="s">
        <v>191</v>
      </c>
      <c r="B141" s="36"/>
      <c r="C141" s="54">
        <f t="shared" si="2"/>
        <v>3.6</v>
      </c>
      <c r="D141" s="54">
        <v>0.9</v>
      </c>
      <c r="E141" s="54">
        <v>0.9</v>
      </c>
      <c r="F141" s="54">
        <v>0.9</v>
      </c>
      <c r="G141" s="54">
        <v>0.9</v>
      </c>
    </row>
    <row r="142" spans="1:7" s="32" customFormat="1" ht="15.75" customHeight="1">
      <c r="A142" s="28" t="s">
        <v>133</v>
      </c>
      <c r="B142" s="33" t="s">
        <v>90</v>
      </c>
      <c r="C142" s="47">
        <f t="shared" si="2"/>
        <v>51</v>
      </c>
      <c r="D142" s="47">
        <f>SUM(D143:D144)</f>
        <v>6</v>
      </c>
      <c r="E142" s="47">
        <f>SUM(E143:E144)</f>
        <v>18</v>
      </c>
      <c r="F142" s="47">
        <f>SUM(F143:F144)</f>
        <v>18</v>
      </c>
      <c r="G142" s="47">
        <f>SUM(G143:G144)</f>
        <v>9</v>
      </c>
    </row>
    <row r="143" spans="1:7" ht="26.25" customHeight="1">
      <c r="A143" s="44" t="s">
        <v>180</v>
      </c>
      <c r="B143" s="26"/>
      <c r="C143" s="54">
        <f t="shared" si="2"/>
        <v>30</v>
      </c>
      <c r="D143" s="54">
        <v>3</v>
      </c>
      <c r="E143" s="54">
        <v>15</v>
      </c>
      <c r="F143" s="54">
        <v>9</v>
      </c>
      <c r="G143" s="54">
        <v>3</v>
      </c>
    </row>
    <row r="144" spans="1:7" ht="25.5" customHeight="1">
      <c r="A144" s="44" t="s">
        <v>181</v>
      </c>
      <c r="B144" s="26"/>
      <c r="C144" s="54">
        <f t="shared" si="2"/>
        <v>21</v>
      </c>
      <c r="D144" s="54">
        <v>3</v>
      </c>
      <c r="E144" s="54">
        <v>3</v>
      </c>
      <c r="F144" s="54">
        <v>9</v>
      </c>
      <c r="G144" s="54">
        <v>6</v>
      </c>
    </row>
    <row r="145" spans="1:7" s="32" customFormat="1" ht="17.25" customHeight="1">
      <c r="A145" s="28" t="s">
        <v>134</v>
      </c>
      <c r="B145" s="33" t="s">
        <v>91</v>
      </c>
      <c r="C145" s="62">
        <f t="shared" si="2"/>
        <v>10745.5</v>
      </c>
      <c r="D145" s="47">
        <f>SUM(D146:D149)</f>
        <v>3127.3</v>
      </c>
      <c r="E145" s="47">
        <f>SUM(E146:E149)</f>
        <v>2717.5</v>
      </c>
      <c r="F145" s="47">
        <f>SUM(F146:F149)</f>
        <v>1610.9999999999998</v>
      </c>
      <c r="G145" s="62">
        <f>SUM(G146:G149)</f>
        <v>3289.7000000000003</v>
      </c>
    </row>
    <row r="146" spans="1:7" ht="24.75" customHeight="1">
      <c r="A146" s="44" t="s">
        <v>179</v>
      </c>
      <c r="B146" s="36"/>
      <c r="C146" s="63">
        <f t="shared" si="2"/>
        <v>9873.6</v>
      </c>
      <c r="D146" s="54">
        <v>2924.1</v>
      </c>
      <c r="E146" s="54">
        <v>2492.4</v>
      </c>
      <c r="F146" s="54">
        <v>1503.1</v>
      </c>
      <c r="G146" s="63">
        <v>2954</v>
      </c>
    </row>
    <row r="147" spans="1:7" ht="24" customHeight="1">
      <c r="A147" s="44" t="s">
        <v>181</v>
      </c>
      <c r="B147" s="36"/>
      <c r="C147" s="54">
        <f t="shared" si="2"/>
        <v>836.5</v>
      </c>
      <c r="D147" s="54">
        <v>194.4</v>
      </c>
      <c r="E147" s="54">
        <v>216.2</v>
      </c>
      <c r="F147" s="54">
        <v>99.1</v>
      </c>
      <c r="G147" s="54">
        <v>326.8</v>
      </c>
    </row>
    <row r="148" spans="1:7" ht="13.5" customHeight="1">
      <c r="A148" s="34" t="s">
        <v>193</v>
      </c>
      <c r="B148" s="36"/>
      <c r="C148" s="54">
        <f t="shared" si="2"/>
        <v>15.4</v>
      </c>
      <c r="D148" s="54">
        <v>3.8</v>
      </c>
      <c r="E148" s="54">
        <v>3.9</v>
      </c>
      <c r="F148" s="54">
        <v>3.8</v>
      </c>
      <c r="G148" s="54">
        <v>3.9</v>
      </c>
    </row>
    <row r="149" spans="1:7" ht="24.75" customHeight="1">
      <c r="A149" s="66" t="s">
        <v>191</v>
      </c>
      <c r="B149" s="36"/>
      <c r="C149" s="54">
        <f t="shared" si="2"/>
        <v>20</v>
      </c>
      <c r="D149" s="54">
        <v>5</v>
      </c>
      <c r="E149" s="54">
        <v>5</v>
      </c>
      <c r="F149" s="54">
        <v>5</v>
      </c>
      <c r="G149" s="54">
        <v>5</v>
      </c>
    </row>
    <row r="150" spans="1:7" s="32" customFormat="1" ht="30" customHeight="1">
      <c r="A150" s="28" t="s">
        <v>192</v>
      </c>
      <c r="B150" s="33" t="s">
        <v>92</v>
      </c>
      <c r="C150" s="47">
        <f t="shared" si="2"/>
        <v>31.4</v>
      </c>
      <c r="D150" s="47">
        <f>SUM(D151)</f>
        <v>31.4</v>
      </c>
      <c r="E150" s="47">
        <f>SUM(E151)</f>
        <v>0</v>
      </c>
      <c r="F150" s="47">
        <f>SUM(F151)</f>
        <v>0</v>
      </c>
      <c r="G150" s="47">
        <f>SUM(G151)</f>
        <v>0</v>
      </c>
    </row>
    <row r="151" spans="1:7" s="61" customFormat="1" ht="26.25" customHeight="1">
      <c r="A151" s="44" t="s">
        <v>179</v>
      </c>
      <c r="B151" s="18"/>
      <c r="C151" s="49">
        <f t="shared" si="2"/>
        <v>31.4</v>
      </c>
      <c r="D151" s="49">
        <v>31.4</v>
      </c>
      <c r="E151" s="50"/>
      <c r="F151" s="49"/>
      <c r="G151" s="49"/>
    </row>
    <row r="152" spans="1:7" s="32" customFormat="1" ht="30" customHeight="1">
      <c r="A152" s="28" t="s">
        <v>135</v>
      </c>
      <c r="B152" s="33" t="s">
        <v>93</v>
      </c>
      <c r="C152" s="47">
        <f t="shared" si="2"/>
        <v>5837.2</v>
      </c>
      <c r="D152" s="47">
        <f>SUM(D153:D159)</f>
        <v>424</v>
      </c>
      <c r="E152" s="47">
        <f>SUM(E153:E159)</f>
        <v>956.2</v>
      </c>
      <c r="F152" s="47">
        <f>SUM(F153:F159)</f>
        <v>4081.8999999999996</v>
      </c>
      <c r="G152" s="47">
        <f>SUM(G153:G159)</f>
        <v>375.1</v>
      </c>
    </row>
    <row r="153" spans="1:7" ht="24.75" customHeight="1">
      <c r="A153" s="44" t="s">
        <v>179</v>
      </c>
      <c r="B153" s="36"/>
      <c r="C153" s="63">
        <f t="shared" si="2"/>
        <v>1783.7000000000003</v>
      </c>
      <c r="D153" s="54">
        <v>384.3</v>
      </c>
      <c r="E153" s="54">
        <v>518.1</v>
      </c>
      <c r="F153" s="54">
        <v>543.7</v>
      </c>
      <c r="G153" s="63">
        <v>337.6</v>
      </c>
    </row>
    <row r="154" spans="1:7" ht="25.5" customHeight="1">
      <c r="A154" s="44" t="s">
        <v>181</v>
      </c>
      <c r="B154" s="36"/>
      <c r="C154" s="54">
        <f t="shared" si="2"/>
        <v>105</v>
      </c>
      <c r="D154" s="54">
        <v>26.3</v>
      </c>
      <c r="E154" s="54">
        <v>26.4</v>
      </c>
      <c r="F154" s="54">
        <v>26.5</v>
      </c>
      <c r="G154" s="54">
        <v>25.8</v>
      </c>
    </row>
    <row r="155" spans="1:7" ht="38.25" customHeight="1" hidden="1">
      <c r="A155" s="29" t="s">
        <v>146</v>
      </c>
      <c r="B155" s="36"/>
      <c r="C155" s="54">
        <f t="shared" si="2"/>
        <v>0</v>
      </c>
      <c r="D155" s="54"/>
      <c r="E155" s="54"/>
      <c r="F155" s="54"/>
      <c r="G155" s="54"/>
    </row>
    <row r="156" spans="1:7" ht="37.5" customHeight="1">
      <c r="A156" s="42" t="s">
        <v>186</v>
      </c>
      <c r="B156" s="36"/>
      <c r="C156" s="54">
        <f t="shared" si="2"/>
        <v>400</v>
      </c>
      <c r="D156" s="54"/>
      <c r="E156" s="54">
        <v>400</v>
      </c>
      <c r="F156" s="54"/>
      <c r="G156" s="54"/>
    </row>
    <row r="157" spans="1:7" ht="26.25" customHeight="1" hidden="1">
      <c r="A157" s="43" t="s">
        <v>188</v>
      </c>
      <c r="B157" s="36"/>
      <c r="C157" s="54">
        <f t="shared" si="2"/>
        <v>0</v>
      </c>
      <c r="D157" s="54"/>
      <c r="E157" s="54"/>
      <c r="F157" s="54"/>
      <c r="G157" s="56"/>
    </row>
    <row r="158" spans="1:7" ht="39.75" customHeight="1">
      <c r="A158" s="29" t="s">
        <v>184</v>
      </c>
      <c r="B158" s="36"/>
      <c r="C158" s="54">
        <f t="shared" si="2"/>
        <v>3500</v>
      </c>
      <c r="D158" s="54"/>
      <c r="E158" s="54"/>
      <c r="F158" s="54">
        <v>3500</v>
      </c>
      <c r="G158" s="54"/>
    </row>
    <row r="159" spans="1:7" ht="24" customHeight="1">
      <c r="A159" s="66" t="s">
        <v>191</v>
      </c>
      <c r="B159" s="36"/>
      <c r="C159" s="54">
        <f t="shared" si="2"/>
        <v>48.5</v>
      </c>
      <c r="D159" s="54">
        <v>13.4</v>
      </c>
      <c r="E159" s="54">
        <v>11.7</v>
      </c>
      <c r="F159" s="54">
        <v>11.7</v>
      </c>
      <c r="G159" s="54">
        <v>11.7</v>
      </c>
    </row>
    <row r="160" spans="1:7" s="32" customFormat="1" ht="18" customHeight="1">
      <c r="A160" s="28" t="s">
        <v>136</v>
      </c>
      <c r="B160" s="33" t="s">
        <v>94</v>
      </c>
      <c r="C160" s="47">
        <f t="shared" si="2"/>
        <v>10320</v>
      </c>
      <c r="D160" s="47">
        <f>SUM(D161:D166)</f>
        <v>1942.6</v>
      </c>
      <c r="E160" s="47">
        <f>SUM(E161:E166)</f>
        <v>5349.7</v>
      </c>
      <c r="F160" s="47">
        <f>SUM(F161:F166)</f>
        <v>2065.1</v>
      </c>
      <c r="G160" s="47">
        <f>SUM(G161:G166)</f>
        <v>962.6</v>
      </c>
    </row>
    <row r="161" spans="1:7" ht="24.75" customHeight="1">
      <c r="A161" s="44" t="s">
        <v>179</v>
      </c>
      <c r="B161" s="36"/>
      <c r="C161" s="54">
        <f t="shared" si="2"/>
        <v>6980</v>
      </c>
      <c r="D161" s="54">
        <v>1882.6</v>
      </c>
      <c r="E161" s="54">
        <v>2188</v>
      </c>
      <c r="F161" s="54">
        <v>2003.4</v>
      </c>
      <c r="G161" s="54">
        <v>906</v>
      </c>
    </row>
    <row r="162" spans="1:7" ht="25.5" customHeight="1">
      <c r="A162" s="44" t="s">
        <v>181</v>
      </c>
      <c r="B162" s="36"/>
      <c r="C162" s="54">
        <f t="shared" si="2"/>
        <v>90</v>
      </c>
      <c r="D162" s="54">
        <v>20</v>
      </c>
      <c r="E162" s="54">
        <v>25</v>
      </c>
      <c r="F162" s="54">
        <v>25</v>
      </c>
      <c r="G162" s="54">
        <v>20</v>
      </c>
    </row>
    <row r="163" spans="1:7" ht="38.25" customHeight="1">
      <c r="A163" s="29" t="s">
        <v>184</v>
      </c>
      <c r="B163" s="36"/>
      <c r="C163" s="54">
        <f t="shared" si="2"/>
        <v>3100</v>
      </c>
      <c r="D163" s="54"/>
      <c r="E163" s="54">
        <v>3100</v>
      </c>
      <c r="F163" s="54"/>
      <c r="G163" s="54"/>
    </row>
    <row r="164" spans="1:7" ht="26.25" customHeight="1" hidden="1">
      <c r="A164" s="43" t="s">
        <v>147</v>
      </c>
      <c r="B164" s="36"/>
      <c r="C164" s="54">
        <f t="shared" si="2"/>
        <v>0</v>
      </c>
      <c r="D164" s="54"/>
      <c r="E164" s="54"/>
      <c r="F164" s="54"/>
      <c r="G164" s="54"/>
    </row>
    <row r="165" spans="1:7" ht="15" customHeight="1" hidden="1">
      <c r="A165" s="34" t="s">
        <v>129</v>
      </c>
      <c r="B165" s="36"/>
      <c r="C165" s="54">
        <f t="shared" si="2"/>
        <v>0</v>
      </c>
      <c r="D165" s="54"/>
      <c r="E165" s="54"/>
      <c r="F165" s="54"/>
      <c r="G165" s="54"/>
    </row>
    <row r="166" spans="1:7" ht="24.75" customHeight="1">
      <c r="A166" s="66" t="s">
        <v>191</v>
      </c>
      <c r="B166" s="36"/>
      <c r="C166" s="54">
        <f t="shared" si="2"/>
        <v>150</v>
      </c>
      <c r="D166" s="54">
        <v>40</v>
      </c>
      <c r="E166" s="54">
        <v>36.7</v>
      </c>
      <c r="F166" s="54">
        <v>36.7</v>
      </c>
      <c r="G166" s="54">
        <v>36.6</v>
      </c>
    </row>
    <row r="167" spans="1:7" s="32" customFormat="1" ht="30" customHeight="1">
      <c r="A167" s="28" t="s">
        <v>95</v>
      </c>
      <c r="B167" s="33" t="s">
        <v>96</v>
      </c>
      <c r="C167" s="47"/>
      <c r="D167" s="47"/>
      <c r="E167" s="48"/>
      <c r="F167" s="47"/>
      <c r="G167" s="47"/>
    </row>
    <row r="168" spans="1:7" s="32" customFormat="1" ht="14.25" customHeight="1">
      <c r="A168" s="28" t="s">
        <v>97</v>
      </c>
      <c r="B168" s="33" t="s">
        <v>98</v>
      </c>
      <c r="C168" s="47">
        <f>SUM(D168:G168)</f>
        <v>85</v>
      </c>
      <c r="D168" s="47">
        <f>SUM(D170:D171)</f>
        <v>0</v>
      </c>
      <c r="E168" s="47">
        <f>SUM(E170:E171)</f>
        <v>30</v>
      </c>
      <c r="F168" s="47">
        <f>SUM(F170:F171)</f>
        <v>30</v>
      </c>
      <c r="G168" s="47">
        <f>SUM(G170:G171)</f>
        <v>25</v>
      </c>
    </row>
    <row r="169" spans="1:7" ht="15">
      <c r="A169" s="11" t="s">
        <v>44</v>
      </c>
      <c r="B169" s="18"/>
      <c r="C169" s="49"/>
      <c r="D169" s="49"/>
      <c r="E169" s="50"/>
      <c r="F169" s="49"/>
      <c r="G169" s="49"/>
    </row>
    <row r="170" spans="1:7" ht="27" customHeight="1">
      <c r="A170" s="66" t="s">
        <v>182</v>
      </c>
      <c r="B170" s="18">
        <v>262</v>
      </c>
      <c r="C170" s="54">
        <f>SUM(D170:G170)</f>
        <v>85</v>
      </c>
      <c r="D170" s="49"/>
      <c r="E170" s="50">
        <v>30</v>
      </c>
      <c r="F170" s="49">
        <v>30</v>
      </c>
      <c r="G170" s="49">
        <v>25</v>
      </c>
    </row>
    <row r="171" spans="1:7" ht="27" customHeight="1">
      <c r="A171" s="66" t="s">
        <v>99</v>
      </c>
      <c r="B171" s="18" t="s">
        <v>100</v>
      </c>
      <c r="C171" s="49"/>
      <c r="D171" s="49"/>
      <c r="E171" s="50"/>
      <c r="F171" s="49"/>
      <c r="G171" s="49"/>
    </row>
    <row r="172" spans="1:7" s="32" customFormat="1" ht="14.25" customHeight="1">
      <c r="A172" s="28" t="s">
        <v>137</v>
      </c>
      <c r="B172" s="33" t="s">
        <v>101</v>
      </c>
      <c r="C172" s="47">
        <f>SUM(D172:G172)</f>
        <v>4574.2</v>
      </c>
      <c r="D172" s="47">
        <f>SUM(D173:D175)</f>
        <v>1143.6</v>
      </c>
      <c r="E172" s="47">
        <f>SUM(E173:E175)</f>
        <v>1143.6</v>
      </c>
      <c r="F172" s="47">
        <f>SUM(F173:F175)</f>
        <v>1143.5</v>
      </c>
      <c r="G172" s="47">
        <f>SUM(G173:G175)</f>
        <v>1143.5</v>
      </c>
    </row>
    <row r="173" spans="1:7" ht="24.75" customHeight="1">
      <c r="A173" s="44" t="s">
        <v>179</v>
      </c>
      <c r="B173" s="37"/>
      <c r="C173" s="54">
        <f>SUM(D173:G173)</f>
        <v>4400</v>
      </c>
      <c r="D173" s="49">
        <v>1100</v>
      </c>
      <c r="E173" s="49">
        <v>1100</v>
      </c>
      <c r="F173" s="49">
        <v>1100</v>
      </c>
      <c r="G173" s="49">
        <v>1100</v>
      </c>
    </row>
    <row r="174" spans="1:7" ht="24.75" customHeight="1">
      <c r="A174" s="44" t="s">
        <v>181</v>
      </c>
      <c r="B174" s="37"/>
      <c r="C174" s="54">
        <f>SUM(D174:G174)</f>
        <v>154.2</v>
      </c>
      <c r="D174" s="49">
        <v>38.6</v>
      </c>
      <c r="E174" s="49">
        <v>38.6</v>
      </c>
      <c r="F174" s="49">
        <v>38.5</v>
      </c>
      <c r="G174" s="49">
        <v>38.5</v>
      </c>
    </row>
    <row r="175" spans="1:7" ht="24.75" customHeight="1">
      <c r="A175" s="66" t="s">
        <v>191</v>
      </c>
      <c r="B175" s="37"/>
      <c r="C175" s="54">
        <f>SUM(D175:G175)</f>
        <v>20</v>
      </c>
      <c r="D175" s="49">
        <v>5</v>
      </c>
      <c r="E175" s="49">
        <v>5</v>
      </c>
      <c r="F175" s="49">
        <v>5</v>
      </c>
      <c r="G175" s="49">
        <v>5</v>
      </c>
    </row>
    <row r="176" spans="1:7" s="32" customFormat="1" ht="18" customHeight="1">
      <c r="A176" s="28" t="s">
        <v>102</v>
      </c>
      <c r="B176" s="33" t="s">
        <v>103</v>
      </c>
      <c r="C176" s="59">
        <f>SUM(D176:G176)</f>
        <v>93320.95</v>
      </c>
      <c r="D176" s="47">
        <f>D178+D182+D183+D184</f>
        <v>24150</v>
      </c>
      <c r="E176" s="47">
        <f>E178+E182+E183+E184</f>
        <v>29463.45</v>
      </c>
      <c r="F176" s="47">
        <f>F178+F182+F183+F184</f>
        <v>23758</v>
      </c>
      <c r="G176" s="59">
        <f>G178+G182+G183+G184</f>
        <v>15949.5</v>
      </c>
    </row>
    <row r="177" spans="1:7" ht="15">
      <c r="A177" s="11" t="s">
        <v>44</v>
      </c>
      <c r="B177" s="18"/>
      <c r="C177" s="49"/>
      <c r="D177" s="49"/>
      <c r="E177" s="50"/>
      <c r="F177" s="49"/>
      <c r="G177" s="49"/>
    </row>
    <row r="178" spans="1:7" s="32" customFormat="1" ht="30" customHeight="1">
      <c r="A178" s="28" t="s">
        <v>138</v>
      </c>
      <c r="B178" s="33" t="s">
        <v>104</v>
      </c>
      <c r="C178" s="47">
        <f>SUM(D178:G178)</f>
        <v>4254</v>
      </c>
      <c r="D178" s="47">
        <f>SUM(D179:D181)</f>
        <v>210</v>
      </c>
      <c r="E178" s="47">
        <f>SUM(E179:E181)</f>
        <v>1515</v>
      </c>
      <c r="F178" s="47">
        <f>SUM(F179:F181)</f>
        <v>2515</v>
      </c>
      <c r="G178" s="47">
        <f>SUM(G179:G181)</f>
        <v>14</v>
      </c>
    </row>
    <row r="179" spans="1:7" ht="27" customHeight="1">
      <c r="A179" s="44" t="s">
        <v>179</v>
      </c>
      <c r="B179" s="37"/>
      <c r="C179" s="54">
        <f>SUM(D179:G179)</f>
        <v>2200</v>
      </c>
      <c r="D179" s="49">
        <v>200</v>
      </c>
      <c r="E179" s="49">
        <v>1500</v>
      </c>
      <c r="F179" s="49">
        <v>500</v>
      </c>
      <c r="G179" s="49"/>
    </row>
    <row r="180" spans="1:7" ht="38.25" customHeight="1">
      <c r="A180" s="29" t="s">
        <v>185</v>
      </c>
      <c r="B180" s="37"/>
      <c r="C180" s="58">
        <f>SUM(D180:G180)</f>
        <v>2000</v>
      </c>
      <c r="D180" s="49"/>
      <c r="E180" s="49"/>
      <c r="F180" s="49">
        <v>2000</v>
      </c>
      <c r="G180" s="57"/>
    </row>
    <row r="181" spans="1:7" ht="25.5" customHeight="1">
      <c r="A181" s="66" t="s">
        <v>191</v>
      </c>
      <c r="B181" s="37"/>
      <c r="C181" s="54">
        <f>SUM(D181:G181)</f>
        <v>54</v>
      </c>
      <c r="D181" s="49">
        <v>10</v>
      </c>
      <c r="E181" s="49">
        <v>15</v>
      </c>
      <c r="F181" s="49">
        <v>15</v>
      </c>
      <c r="G181" s="49">
        <v>14</v>
      </c>
    </row>
    <row r="182" spans="1:7" s="32" customFormat="1" ht="30" customHeight="1">
      <c r="A182" s="28" t="s">
        <v>105</v>
      </c>
      <c r="B182" s="33" t="s">
        <v>106</v>
      </c>
      <c r="C182" s="47"/>
      <c r="D182" s="47"/>
      <c r="E182" s="48"/>
      <c r="F182" s="47"/>
      <c r="G182" s="47"/>
    </row>
    <row r="183" spans="1:7" s="32" customFormat="1" ht="29.25" customHeight="1">
      <c r="A183" s="28" t="s">
        <v>107</v>
      </c>
      <c r="B183" s="33" t="s">
        <v>108</v>
      </c>
      <c r="C183" s="47"/>
      <c r="D183" s="47"/>
      <c r="E183" s="48"/>
      <c r="F183" s="47"/>
      <c r="G183" s="47"/>
    </row>
    <row r="184" spans="1:7" s="32" customFormat="1" ht="30" customHeight="1">
      <c r="A184" s="28" t="s">
        <v>109</v>
      </c>
      <c r="B184" s="33" t="s">
        <v>110</v>
      </c>
      <c r="C184" s="62">
        <f aca="true" t="shared" si="3" ref="C184:C192">SUM(D184:G184)</f>
        <v>89066.95</v>
      </c>
      <c r="D184" s="62">
        <f>SUM(D185:D192)</f>
        <v>23940</v>
      </c>
      <c r="E184" s="62">
        <f>SUM(E185:E192)</f>
        <v>27948.45</v>
      </c>
      <c r="F184" s="47">
        <f>SUM(F185:F192)</f>
        <v>21243</v>
      </c>
      <c r="G184" s="62">
        <f>SUM(G185:G192)</f>
        <v>15935.5</v>
      </c>
    </row>
    <row r="185" spans="1:7" ht="25.5" customHeight="1">
      <c r="A185" s="44" t="s">
        <v>179</v>
      </c>
      <c r="B185" s="36"/>
      <c r="C185" s="63">
        <f t="shared" si="3"/>
        <v>62548.5</v>
      </c>
      <c r="D185" s="54">
        <v>11800</v>
      </c>
      <c r="E185" s="54">
        <v>16000</v>
      </c>
      <c r="F185" s="54">
        <v>19000</v>
      </c>
      <c r="G185" s="63">
        <v>15748.5</v>
      </c>
    </row>
    <row r="186" spans="1:7" ht="25.5" customHeight="1">
      <c r="A186" s="44" t="s">
        <v>181</v>
      </c>
      <c r="B186" s="36"/>
      <c r="C186" s="54">
        <f t="shared" si="3"/>
        <v>572.1999999999999</v>
      </c>
      <c r="D186" s="54">
        <v>50</v>
      </c>
      <c r="E186" s="54">
        <v>458.3</v>
      </c>
      <c r="F186" s="54">
        <v>38</v>
      </c>
      <c r="G186" s="54">
        <v>25.9</v>
      </c>
    </row>
    <row r="187" spans="1:7" ht="25.5" customHeight="1">
      <c r="A187" s="44" t="s">
        <v>183</v>
      </c>
      <c r="B187" s="36"/>
      <c r="C187" s="54">
        <f t="shared" si="3"/>
        <v>651.1</v>
      </c>
      <c r="D187" s="54">
        <v>80</v>
      </c>
      <c r="E187" s="54">
        <v>230</v>
      </c>
      <c r="F187" s="54">
        <v>210</v>
      </c>
      <c r="G187" s="54">
        <v>131.1</v>
      </c>
    </row>
    <row r="188" spans="1:7" ht="37.5" customHeight="1">
      <c r="A188" s="44" t="s">
        <v>187</v>
      </c>
      <c r="B188" s="36"/>
      <c r="C188" s="54">
        <f t="shared" si="3"/>
        <v>24925</v>
      </c>
      <c r="D188" s="54">
        <v>12000</v>
      </c>
      <c r="E188" s="54">
        <v>11000</v>
      </c>
      <c r="F188" s="54">
        <v>1925</v>
      </c>
      <c r="G188" s="54"/>
    </row>
    <row r="189" spans="1:7" ht="24.75" customHeight="1">
      <c r="A189" s="44" t="s">
        <v>196</v>
      </c>
      <c r="B189" s="36"/>
      <c r="C189" s="63">
        <f t="shared" si="3"/>
        <v>220.15</v>
      </c>
      <c r="D189" s="63"/>
      <c r="E189" s="63">
        <v>220.15</v>
      </c>
      <c r="F189" s="54"/>
      <c r="G189" s="54"/>
    </row>
    <row r="190" spans="1:7" ht="14.25" customHeight="1">
      <c r="A190" s="44" t="s">
        <v>189</v>
      </c>
      <c r="B190" s="36"/>
      <c r="C190" s="54">
        <f t="shared" si="3"/>
        <v>20</v>
      </c>
      <c r="D190" s="54"/>
      <c r="E190" s="54"/>
      <c r="F190" s="54">
        <v>20</v>
      </c>
      <c r="G190" s="54"/>
    </row>
    <row r="191" spans="1:7" ht="26.25" customHeight="1">
      <c r="A191" s="44" t="s">
        <v>190</v>
      </c>
      <c r="B191" s="36"/>
      <c r="C191" s="54">
        <f t="shared" si="3"/>
        <v>10</v>
      </c>
      <c r="D191" s="54"/>
      <c r="E191" s="54"/>
      <c r="F191" s="54">
        <v>10</v>
      </c>
      <c r="G191" s="54"/>
    </row>
    <row r="192" spans="1:7" ht="25.5" customHeight="1">
      <c r="A192" s="66" t="s">
        <v>191</v>
      </c>
      <c r="B192" s="36"/>
      <c r="C192" s="54">
        <f t="shared" si="3"/>
        <v>120</v>
      </c>
      <c r="D192" s="54">
        <v>10</v>
      </c>
      <c r="E192" s="54">
        <v>40</v>
      </c>
      <c r="F192" s="54">
        <v>40</v>
      </c>
      <c r="G192" s="54">
        <v>30</v>
      </c>
    </row>
    <row r="193" spans="1:7" s="32" customFormat="1" ht="27" customHeight="1">
      <c r="A193" s="28" t="s">
        <v>159</v>
      </c>
      <c r="B193" s="33" t="s">
        <v>111</v>
      </c>
      <c r="C193" s="47"/>
      <c r="D193" s="47"/>
      <c r="E193" s="48"/>
      <c r="F193" s="47"/>
      <c r="G193" s="47"/>
    </row>
    <row r="194" spans="1:7" ht="15">
      <c r="A194" s="11" t="s">
        <v>44</v>
      </c>
      <c r="B194" s="18"/>
      <c r="C194" s="49"/>
      <c r="D194" s="49"/>
      <c r="E194" s="50"/>
      <c r="F194" s="49"/>
      <c r="G194" s="49"/>
    </row>
    <row r="195" spans="1:7" s="32" customFormat="1" ht="44.25" customHeight="1">
      <c r="A195" s="28" t="s">
        <v>112</v>
      </c>
      <c r="B195" s="33" t="s">
        <v>113</v>
      </c>
      <c r="C195" s="47"/>
      <c r="D195" s="47"/>
      <c r="E195" s="48"/>
      <c r="F195" s="47"/>
      <c r="G195" s="47"/>
    </row>
    <row r="196" spans="1:7" s="32" customFormat="1" ht="30.75" customHeight="1">
      <c r="A196" s="28" t="s">
        <v>114</v>
      </c>
      <c r="B196" s="33" t="s">
        <v>115</v>
      </c>
      <c r="C196" s="47"/>
      <c r="D196" s="47"/>
      <c r="E196" s="48"/>
      <c r="F196" s="47"/>
      <c r="G196" s="47"/>
    </row>
    <row r="197" spans="1:7" ht="15" customHeight="1">
      <c r="A197" s="30" t="s">
        <v>116</v>
      </c>
      <c r="B197" s="19"/>
      <c r="C197" s="49"/>
      <c r="D197" s="49"/>
      <c r="E197" s="50"/>
      <c r="F197" s="49"/>
      <c r="G197" s="49"/>
    </row>
    <row r="198" spans="1:7" ht="17.25" customHeight="1">
      <c r="A198" s="11" t="s">
        <v>117</v>
      </c>
      <c r="B198" s="14" t="s">
        <v>76</v>
      </c>
      <c r="C198" s="47">
        <f>SUM(C200:C201)</f>
        <v>797.4000000000001</v>
      </c>
      <c r="D198" s="47">
        <f>SUM(D200:D201)</f>
        <v>257.8</v>
      </c>
      <c r="E198" s="47">
        <f>SUM(E200:E201)</f>
        <v>171.9</v>
      </c>
      <c r="F198" s="47">
        <f>SUM(F200:F201)</f>
        <v>171.9</v>
      </c>
      <c r="G198" s="47">
        <f>SUM(G200:G201)</f>
        <v>195.8</v>
      </c>
    </row>
    <row r="199" spans="1:7" ht="15" customHeight="1">
      <c r="A199" s="11" t="s">
        <v>77</v>
      </c>
      <c r="B199" s="14"/>
      <c r="C199" s="49"/>
      <c r="D199" s="49"/>
      <c r="E199" s="50"/>
      <c r="F199" s="49"/>
      <c r="G199" s="49"/>
    </row>
    <row r="200" spans="1:7" ht="45.75" customHeight="1">
      <c r="A200" s="31" t="s">
        <v>156</v>
      </c>
      <c r="B200" s="14">
        <v>262</v>
      </c>
      <c r="C200" s="49">
        <f>SUM(D200:G200)</f>
        <v>0</v>
      </c>
      <c r="D200" s="49"/>
      <c r="E200" s="50"/>
      <c r="F200" s="49"/>
      <c r="G200" s="49"/>
    </row>
    <row r="201" spans="1:7" ht="30" customHeight="1">
      <c r="A201" s="31" t="s">
        <v>194</v>
      </c>
      <c r="B201" s="14">
        <v>262</v>
      </c>
      <c r="C201" s="49">
        <f>SUM(D201:G201)</f>
        <v>797.4000000000001</v>
      </c>
      <c r="D201" s="49">
        <v>257.8</v>
      </c>
      <c r="E201" s="50">
        <v>171.9</v>
      </c>
      <c r="F201" s="49">
        <v>171.9</v>
      </c>
      <c r="G201" s="49">
        <v>195.8</v>
      </c>
    </row>
    <row r="202" spans="1:7" ht="15">
      <c r="A202" s="4"/>
      <c r="B202" s="5"/>
      <c r="C202" s="4"/>
      <c r="D202" s="100"/>
      <c r="E202" s="100"/>
      <c r="F202" s="102"/>
      <c r="G202" s="102"/>
    </row>
    <row r="203" spans="1:7" ht="15">
      <c r="A203" s="135"/>
      <c r="B203" s="135"/>
      <c r="C203" s="135"/>
      <c r="D203" s="6"/>
      <c r="E203" s="6"/>
      <c r="F203" s="6"/>
      <c r="G203" s="6"/>
    </row>
    <row r="204" spans="1:7" ht="15.75" thickBot="1">
      <c r="A204" s="135" t="s">
        <v>120</v>
      </c>
      <c r="B204" s="135"/>
      <c r="C204" s="136"/>
      <c r="D204" s="7"/>
      <c r="E204" s="137" t="s">
        <v>121</v>
      </c>
      <c r="F204" s="137"/>
      <c r="G204" s="137"/>
    </row>
    <row r="205" spans="1:7" ht="15">
      <c r="A205" s="5"/>
      <c r="B205" s="5"/>
      <c r="C205" s="8" t="s">
        <v>118</v>
      </c>
      <c r="D205" s="138" t="s">
        <v>119</v>
      </c>
      <c r="E205" s="138"/>
      <c r="F205" s="138"/>
      <c r="G205" s="138"/>
    </row>
    <row r="206" spans="1:7" ht="15">
      <c r="A206" s="135"/>
      <c r="B206" s="135"/>
      <c r="C206" s="135"/>
      <c r="D206" s="6"/>
      <c r="E206" s="6"/>
      <c r="F206" s="6"/>
      <c r="G206" s="6"/>
    </row>
    <row r="207" spans="1:7" ht="15.75" thickBot="1">
      <c r="A207" s="135" t="s">
        <v>122</v>
      </c>
      <c r="B207" s="135"/>
      <c r="C207" s="136"/>
      <c r="D207" s="7"/>
      <c r="E207" s="137" t="s">
        <v>123</v>
      </c>
      <c r="F207" s="137"/>
      <c r="G207" s="137"/>
    </row>
    <row r="208" spans="1:7" ht="15">
      <c r="A208" s="4" t="s">
        <v>124</v>
      </c>
      <c r="B208" s="5"/>
      <c r="C208" s="8" t="s">
        <v>118</v>
      </c>
      <c r="D208" s="138" t="s">
        <v>119</v>
      </c>
      <c r="E208" s="138"/>
      <c r="F208" s="138"/>
      <c r="G208" s="138"/>
    </row>
  </sheetData>
  <sheetProtection/>
  <mergeCells count="132">
    <mergeCell ref="D208:G208"/>
    <mergeCell ref="D205:G205"/>
    <mergeCell ref="A206:B206"/>
    <mergeCell ref="C206:C207"/>
    <mergeCell ref="A207:B207"/>
    <mergeCell ref="E207:G207"/>
    <mergeCell ref="D202:E202"/>
    <mergeCell ref="F202:G202"/>
    <mergeCell ref="A203:B203"/>
    <mergeCell ref="C203:C204"/>
    <mergeCell ref="A204:B204"/>
    <mergeCell ref="E204:G204"/>
    <mergeCell ref="A87:B87"/>
    <mergeCell ref="C87:G87"/>
    <mergeCell ref="A88:A89"/>
    <mergeCell ref="B88:B89"/>
    <mergeCell ref="C88:C89"/>
    <mergeCell ref="D88:G88"/>
    <mergeCell ref="A82:G84"/>
    <mergeCell ref="A85:B85"/>
    <mergeCell ref="C85:G85"/>
    <mergeCell ref="A86:B86"/>
    <mergeCell ref="C86:G86"/>
    <mergeCell ref="A80:E80"/>
    <mergeCell ref="F80:G80"/>
    <mergeCell ref="A81:E81"/>
    <mergeCell ref="F81:G81"/>
    <mergeCell ref="A78:E78"/>
    <mergeCell ref="F78:G78"/>
    <mergeCell ref="A79:E79"/>
    <mergeCell ref="F79:G79"/>
    <mergeCell ref="A76:E76"/>
    <mergeCell ref="F76:G76"/>
    <mergeCell ref="A77:E77"/>
    <mergeCell ref="F77:G77"/>
    <mergeCell ref="A74:E74"/>
    <mergeCell ref="F74:G74"/>
    <mergeCell ref="A75:E75"/>
    <mergeCell ref="F75:G75"/>
    <mergeCell ref="A72:E72"/>
    <mergeCell ref="F72:G72"/>
    <mergeCell ref="A73:E73"/>
    <mergeCell ref="F73:G73"/>
    <mergeCell ref="A70:E70"/>
    <mergeCell ref="F70:G70"/>
    <mergeCell ref="A71:E71"/>
    <mergeCell ref="F71:G71"/>
    <mergeCell ref="A68:E68"/>
    <mergeCell ref="F68:G68"/>
    <mergeCell ref="A69:E69"/>
    <mergeCell ref="F69:G69"/>
    <mergeCell ref="A66:E66"/>
    <mergeCell ref="F66:G66"/>
    <mergeCell ref="A67:E67"/>
    <mergeCell ref="F67:G67"/>
    <mergeCell ref="A64:E64"/>
    <mergeCell ref="F64:G64"/>
    <mergeCell ref="A65:E65"/>
    <mergeCell ref="F65:G65"/>
    <mergeCell ref="A62:E62"/>
    <mergeCell ref="F62:G62"/>
    <mergeCell ref="A63:E63"/>
    <mergeCell ref="F63:G63"/>
    <mergeCell ref="A60:E60"/>
    <mergeCell ref="F60:G60"/>
    <mergeCell ref="A61:E61"/>
    <mergeCell ref="F61:G61"/>
    <mergeCell ref="A58:E58"/>
    <mergeCell ref="A59:E59"/>
    <mergeCell ref="F59:G59"/>
    <mergeCell ref="A54:G54"/>
    <mergeCell ref="A55:G55"/>
    <mergeCell ref="A56:G56"/>
    <mergeCell ref="A57:G57"/>
    <mergeCell ref="F58:G58"/>
    <mergeCell ref="A50:G50"/>
    <mergeCell ref="A51:G51"/>
    <mergeCell ref="A52:G52"/>
    <mergeCell ref="A53:G53"/>
    <mergeCell ref="A47:G47"/>
    <mergeCell ref="A48:G48"/>
    <mergeCell ref="A49:G49"/>
    <mergeCell ref="A43:G43"/>
    <mergeCell ref="A44:G44"/>
    <mergeCell ref="A45:G45"/>
    <mergeCell ref="A46:G46"/>
    <mergeCell ref="A41:G41"/>
    <mergeCell ref="A42:G42"/>
    <mergeCell ref="A35:G35"/>
    <mergeCell ref="A36:G36"/>
    <mergeCell ref="A37:G37"/>
    <mergeCell ref="A38:G38"/>
    <mergeCell ref="A39:G39"/>
    <mergeCell ref="A40:G40"/>
    <mergeCell ref="A31:G31"/>
    <mergeCell ref="A32:G32"/>
    <mergeCell ref="A33:G33"/>
    <mergeCell ref="A34:G34"/>
    <mergeCell ref="B26:C26"/>
    <mergeCell ref="A27:E27"/>
    <mergeCell ref="A28:G29"/>
    <mergeCell ref="A30:G30"/>
    <mergeCell ref="A22:E22"/>
    <mergeCell ref="A23:E23"/>
    <mergeCell ref="A24:G24"/>
    <mergeCell ref="A25:G25"/>
    <mergeCell ref="A16:E16"/>
    <mergeCell ref="B17:C17"/>
    <mergeCell ref="A18:E21"/>
    <mergeCell ref="F18:G18"/>
    <mergeCell ref="A12:E12"/>
    <mergeCell ref="F12:F15"/>
    <mergeCell ref="A13:E13"/>
    <mergeCell ref="A14:E14"/>
    <mergeCell ref="A15:E15"/>
    <mergeCell ref="A10:E10"/>
    <mergeCell ref="F10:F11"/>
    <mergeCell ref="A11:E11"/>
    <mergeCell ref="B6:B8"/>
    <mergeCell ref="A1:A2"/>
    <mergeCell ref="B1:B2"/>
    <mergeCell ref="B4:B5"/>
    <mergeCell ref="C1:C2"/>
    <mergeCell ref="D1:G1"/>
    <mergeCell ref="D2:G2"/>
    <mergeCell ref="C4:C5"/>
    <mergeCell ref="D4:G4"/>
    <mergeCell ref="D5:G5"/>
    <mergeCell ref="C6:C8"/>
    <mergeCell ref="D6:G6"/>
    <mergeCell ref="D7:G7"/>
    <mergeCell ref="D8:G8"/>
  </mergeCells>
  <printOptions/>
  <pageMargins left="0.1968503937007874" right="0.1968503937007874" top="0.3937007874015748" bottom="0.3937007874015748"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12"/>
  <sheetViews>
    <sheetView tabSelected="1" zoomScalePageLayoutView="0" workbookViewId="0" topLeftCell="A190">
      <selection activeCell="A10" sqref="A10:E12"/>
    </sheetView>
  </sheetViews>
  <sheetFormatPr defaultColWidth="9.00390625" defaultRowHeight="12.75"/>
  <cols>
    <col min="1" max="1" width="33.75390625" style="0" customWidth="1"/>
    <col min="2" max="2" width="5.625" style="0" customWidth="1"/>
    <col min="3" max="3" width="13.875" style="0" customWidth="1"/>
    <col min="4" max="4" width="12.25390625" style="0" customWidth="1"/>
    <col min="5" max="5" width="13.375" style="0" customWidth="1"/>
    <col min="6" max="6" width="12.75390625" style="0" customWidth="1"/>
    <col min="7" max="7" width="10.75390625" style="0" customWidth="1"/>
  </cols>
  <sheetData>
    <row r="1" spans="1:7" ht="12.75" customHeight="1">
      <c r="A1" s="90"/>
      <c r="B1" s="90"/>
      <c r="C1" s="90"/>
      <c r="D1" s="89" t="s">
        <v>0</v>
      </c>
      <c r="E1" s="89"/>
      <c r="F1" s="89"/>
      <c r="G1" s="89"/>
    </row>
    <row r="2" spans="1:7" ht="76.5" customHeight="1">
      <c r="A2" s="90"/>
      <c r="B2" s="90"/>
      <c r="C2" s="90"/>
      <c r="D2" s="89" t="s">
        <v>1</v>
      </c>
      <c r="E2" s="89"/>
      <c r="F2" s="89"/>
      <c r="G2" s="89"/>
    </row>
    <row r="3" spans="1:7" ht="12.75">
      <c r="A3" s="1"/>
      <c r="B3" s="1"/>
      <c r="C3" s="1"/>
      <c r="D3" s="1"/>
      <c r="E3" s="1"/>
      <c r="F3" s="1"/>
      <c r="G3" s="1"/>
    </row>
    <row r="4" spans="1:7" ht="12.75" customHeight="1">
      <c r="A4" s="64" t="s">
        <v>160</v>
      </c>
      <c r="B4" s="90"/>
      <c r="C4" s="90"/>
      <c r="D4" s="89" t="s">
        <v>2</v>
      </c>
      <c r="E4" s="89"/>
      <c r="F4" s="89"/>
      <c r="G4" s="89"/>
    </row>
    <row r="5" spans="1:7" ht="25.5" customHeight="1">
      <c r="A5" s="65" t="s">
        <v>3</v>
      </c>
      <c r="B5" s="90"/>
      <c r="C5" s="90"/>
      <c r="D5" s="91" t="s">
        <v>161</v>
      </c>
      <c r="E5" s="91"/>
      <c r="F5" s="91"/>
      <c r="G5" s="91"/>
    </row>
    <row r="6" spans="1:7" ht="12.75" customHeight="1">
      <c r="A6" s="64" t="s">
        <v>162</v>
      </c>
      <c r="B6" s="90"/>
      <c r="C6" s="90"/>
      <c r="D6" s="89" t="s">
        <v>163</v>
      </c>
      <c r="E6" s="89"/>
      <c r="F6" s="89"/>
      <c r="G6" s="89"/>
    </row>
    <row r="7" spans="1:7" ht="12.75" customHeight="1">
      <c r="A7" s="64" t="s">
        <v>4</v>
      </c>
      <c r="B7" s="90"/>
      <c r="C7" s="90"/>
      <c r="D7" s="89" t="s">
        <v>4</v>
      </c>
      <c r="E7" s="89"/>
      <c r="F7" s="89"/>
      <c r="G7" s="89"/>
    </row>
    <row r="8" spans="1:7" ht="12.75" customHeight="1">
      <c r="A8" s="64" t="s">
        <v>206</v>
      </c>
      <c r="B8" s="90"/>
      <c r="C8" s="90"/>
      <c r="D8" s="89" t="s">
        <v>207</v>
      </c>
      <c r="E8" s="89"/>
      <c r="F8" s="89"/>
      <c r="G8" s="89"/>
    </row>
    <row r="9" spans="1:7" ht="12.75">
      <c r="A9" s="1"/>
      <c r="B9" s="1"/>
      <c r="C9" s="1"/>
      <c r="D9" s="1"/>
      <c r="E9" s="1"/>
      <c r="F9" s="1"/>
      <c r="G9" s="1"/>
    </row>
    <row r="10" spans="1:7" ht="15.75" customHeight="1">
      <c r="A10" s="92" t="s">
        <v>6</v>
      </c>
      <c r="B10" s="92"/>
      <c r="C10" s="92"/>
      <c r="D10" s="92"/>
      <c r="E10" s="92"/>
      <c r="F10" s="93"/>
      <c r="G10" s="1"/>
    </row>
    <row r="11" spans="1:7" ht="15.75" customHeight="1">
      <c r="A11" s="92" t="s">
        <v>7</v>
      </c>
      <c r="B11" s="92"/>
      <c r="C11" s="92"/>
      <c r="D11" s="92"/>
      <c r="E11" s="92"/>
      <c r="F11" s="93"/>
      <c r="G11" s="1"/>
    </row>
    <row r="12" spans="1:7" ht="15.75" customHeight="1">
      <c r="A12" s="92" t="s">
        <v>155</v>
      </c>
      <c r="B12" s="92"/>
      <c r="C12" s="92"/>
      <c r="D12" s="92"/>
      <c r="E12" s="92"/>
      <c r="F12" s="93"/>
      <c r="G12" s="1"/>
    </row>
    <row r="13" spans="1:7" ht="31.5" customHeight="1">
      <c r="A13" s="92" t="s">
        <v>8</v>
      </c>
      <c r="B13" s="92"/>
      <c r="C13" s="92"/>
      <c r="D13" s="92"/>
      <c r="E13" s="92"/>
      <c r="F13" s="93"/>
      <c r="G13" s="1"/>
    </row>
    <row r="14" spans="1:7" ht="15.75" customHeight="1">
      <c r="A14" s="94" t="s">
        <v>9</v>
      </c>
      <c r="B14" s="94"/>
      <c r="C14" s="94"/>
      <c r="D14" s="94"/>
      <c r="E14" s="94"/>
      <c r="F14" s="93"/>
      <c r="G14" s="1"/>
    </row>
    <row r="15" spans="1:7" ht="15.75">
      <c r="A15" s="94"/>
      <c r="B15" s="94"/>
      <c r="C15" s="94"/>
      <c r="D15" s="94"/>
      <c r="E15" s="94"/>
      <c r="F15" s="93"/>
      <c r="G15" s="1"/>
    </row>
    <row r="16" spans="1:7" ht="15.75" customHeight="1">
      <c r="A16" s="92" t="s">
        <v>208</v>
      </c>
      <c r="B16" s="92"/>
      <c r="C16" s="92"/>
      <c r="D16" s="92"/>
      <c r="E16" s="92"/>
      <c r="F16" s="2"/>
      <c r="G16" s="1"/>
    </row>
    <row r="17" spans="1:7" ht="15">
      <c r="A17" s="3"/>
      <c r="B17" s="98"/>
      <c r="C17" s="98"/>
      <c r="D17" s="3"/>
      <c r="E17" s="4"/>
      <c r="F17" s="2"/>
      <c r="G17" s="1"/>
    </row>
    <row r="18" spans="1:7" ht="12.75">
      <c r="A18" s="99" t="s">
        <v>144</v>
      </c>
      <c r="B18" s="100"/>
      <c r="C18" s="100"/>
      <c r="D18" s="100"/>
      <c r="E18" s="100"/>
      <c r="F18" s="105" t="s">
        <v>10</v>
      </c>
      <c r="G18" s="105"/>
    </row>
    <row r="19" spans="1:7" ht="12.75">
      <c r="A19" s="101"/>
      <c r="B19" s="102"/>
      <c r="C19" s="102"/>
      <c r="D19" s="102"/>
      <c r="E19" s="102"/>
      <c r="F19" s="25" t="s">
        <v>11</v>
      </c>
      <c r="G19" s="81"/>
    </row>
    <row r="20" spans="1:7" ht="12.75">
      <c r="A20" s="101"/>
      <c r="B20" s="102"/>
      <c r="C20" s="102"/>
      <c r="D20" s="102"/>
      <c r="E20" s="102"/>
      <c r="F20" s="25" t="s">
        <v>12</v>
      </c>
      <c r="G20" s="81">
        <v>1938412</v>
      </c>
    </row>
    <row r="21" spans="1:7" ht="12.75">
      <c r="A21" s="103"/>
      <c r="B21" s="104"/>
      <c r="C21" s="104"/>
      <c r="D21" s="104"/>
      <c r="E21" s="104"/>
      <c r="F21" s="24"/>
      <c r="G21" s="81"/>
    </row>
    <row r="22" spans="1:7" ht="15">
      <c r="A22" s="95" t="s">
        <v>13</v>
      </c>
      <c r="B22" s="96"/>
      <c r="C22" s="96"/>
      <c r="D22" s="96"/>
      <c r="E22" s="96"/>
      <c r="F22" s="24">
        <v>5837004708</v>
      </c>
      <c r="G22" s="81">
        <v>583701001</v>
      </c>
    </row>
    <row r="23" spans="1:7" ht="15">
      <c r="A23" s="95" t="s">
        <v>14</v>
      </c>
      <c r="B23" s="96"/>
      <c r="C23" s="96"/>
      <c r="D23" s="96"/>
      <c r="E23" s="96"/>
      <c r="F23" s="25" t="s">
        <v>15</v>
      </c>
      <c r="G23" s="81">
        <v>384</v>
      </c>
    </row>
    <row r="24" spans="1:7" ht="31.5" customHeight="1">
      <c r="A24" s="95" t="s">
        <v>16</v>
      </c>
      <c r="B24" s="96"/>
      <c r="C24" s="96"/>
      <c r="D24" s="96"/>
      <c r="E24" s="96"/>
      <c r="F24" s="96"/>
      <c r="G24" s="97"/>
    </row>
    <row r="25" spans="1:7" ht="31.5" customHeight="1">
      <c r="A25" s="95" t="s">
        <v>17</v>
      </c>
      <c r="B25" s="96"/>
      <c r="C25" s="96"/>
      <c r="D25" s="96"/>
      <c r="E25" s="96"/>
      <c r="F25" s="96"/>
      <c r="G25" s="97"/>
    </row>
    <row r="26" spans="1:7" ht="15">
      <c r="A26" s="9"/>
      <c r="B26" s="107"/>
      <c r="C26" s="107"/>
      <c r="D26" s="15"/>
      <c r="E26" s="10"/>
      <c r="F26" s="20"/>
      <c r="G26" s="82"/>
    </row>
    <row r="27" spans="1:7" ht="14.25">
      <c r="A27" s="108" t="s">
        <v>18</v>
      </c>
      <c r="B27" s="109"/>
      <c r="C27" s="109"/>
      <c r="D27" s="109"/>
      <c r="E27" s="109"/>
      <c r="F27" s="22"/>
      <c r="G27" s="83"/>
    </row>
    <row r="28" spans="1:7" ht="16.5" customHeight="1">
      <c r="A28" s="110" t="s">
        <v>19</v>
      </c>
      <c r="B28" s="102"/>
      <c r="C28" s="102"/>
      <c r="D28" s="102"/>
      <c r="E28" s="102"/>
      <c r="F28" s="102"/>
      <c r="G28" s="111"/>
    </row>
    <row r="29" spans="1:7" ht="12.75">
      <c r="A29" s="110"/>
      <c r="B29" s="102"/>
      <c r="C29" s="102"/>
      <c r="D29" s="102"/>
      <c r="E29" s="102"/>
      <c r="F29" s="102"/>
      <c r="G29" s="111"/>
    </row>
    <row r="30" spans="1:7" ht="15" customHeight="1">
      <c r="A30" s="99" t="s">
        <v>20</v>
      </c>
      <c r="B30" s="100"/>
      <c r="C30" s="100"/>
      <c r="D30" s="100"/>
      <c r="E30" s="100"/>
      <c r="F30" s="100"/>
      <c r="G30" s="112"/>
    </row>
    <row r="31" spans="1:7" ht="15" customHeight="1">
      <c r="A31" s="101" t="s">
        <v>21</v>
      </c>
      <c r="B31" s="102"/>
      <c r="C31" s="102"/>
      <c r="D31" s="102"/>
      <c r="E31" s="102"/>
      <c r="F31" s="102"/>
      <c r="G31" s="106"/>
    </row>
    <row r="32" spans="1:7" ht="15" customHeight="1">
      <c r="A32" s="101" t="s">
        <v>22</v>
      </c>
      <c r="B32" s="102"/>
      <c r="C32" s="102"/>
      <c r="D32" s="102"/>
      <c r="E32" s="102"/>
      <c r="F32" s="102"/>
      <c r="G32" s="106"/>
    </row>
    <row r="33" spans="1:7" ht="15" customHeight="1">
      <c r="A33" s="101" t="s">
        <v>23</v>
      </c>
      <c r="B33" s="102"/>
      <c r="C33" s="102"/>
      <c r="D33" s="102"/>
      <c r="E33" s="102"/>
      <c r="F33" s="102"/>
      <c r="G33" s="106"/>
    </row>
    <row r="34" spans="1:7" ht="15" customHeight="1">
      <c r="A34" s="101" t="s">
        <v>24</v>
      </c>
      <c r="B34" s="102"/>
      <c r="C34" s="102"/>
      <c r="D34" s="102"/>
      <c r="E34" s="102"/>
      <c r="F34" s="102"/>
      <c r="G34" s="106"/>
    </row>
    <row r="35" spans="1:7" ht="15" customHeight="1">
      <c r="A35" s="101" t="s">
        <v>25</v>
      </c>
      <c r="B35" s="102"/>
      <c r="C35" s="102"/>
      <c r="D35" s="102"/>
      <c r="E35" s="102"/>
      <c r="F35" s="102"/>
      <c r="G35" s="106"/>
    </row>
    <row r="36" spans="1:7" ht="15" customHeight="1">
      <c r="A36" s="101" t="s">
        <v>26</v>
      </c>
      <c r="B36" s="102"/>
      <c r="C36" s="102"/>
      <c r="D36" s="102"/>
      <c r="E36" s="102"/>
      <c r="F36" s="102"/>
      <c r="G36" s="106"/>
    </row>
    <row r="37" spans="1:7" ht="15" customHeight="1">
      <c r="A37" s="101" t="s">
        <v>27</v>
      </c>
      <c r="B37" s="102"/>
      <c r="C37" s="102"/>
      <c r="D37" s="102"/>
      <c r="E37" s="102"/>
      <c r="F37" s="102"/>
      <c r="G37" s="106"/>
    </row>
    <row r="38" spans="1:7" ht="15" customHeight="1">
      <c r="A38" s="101" t="s">
        <v>28</v>
      </c>
      <c r="B38" s="102"/>
      <c r="C38" s="102"/>
      <c r="D38" s="102"/>
      <c r="E38" s="102"/>
      <c r="F38" s="102"/>
      <c r="G38" s="106"/>
    </row>
    <row r="39" spans="1:7" ht="45" customHeight="1">
      <c r="A39" s="101" t="s">
        <v>148</v>
      </c>
      <c r="B39" s="102"/>
      <c r="C39" s="102"/>
      <c r="D39" s="102"/>
      <c r="E39" s="102"/>
      <c r="F39" s="102"/>
      <c r="G39" s="106"/>
    </row>
    <row r="40" spans="1:7" ht="45" customHeight="1">
      <c r="A40" s="101" t="s">
        <v>149</v>
      </c>
      <c r="B40" s="102"/>
      <c r="C40" s="102"/>
      <c r="D40" s="102"/>
      <c r="E40" s="102"/>
      <c r="F40" s="102"/>
      <c r="G40" s="106"/>
    </row>
    <row r="41" spans="1:7" ht="47.25" customHeight="1">
      <c r="A41" s="101" t="s">
        <v>150</v>
      </c>
      <c r="B41" s="102"/>
      <c r="C41" s="102"/>
      <c r="D41" s="102"/>
      <c r="E41" s="102"/>
      <c r="F41" s="102"/>
      <c r="G41" s="106"/>
    </row>
    <row r="42" spans="1:7" ht="60" customHeight="1">
      <c r="A42" s="101" t="s">
        <v>151</v>
      </c>
      <c r="B42" s="102"/>
      <c r="C42" s="102"/>
      <c r="D42" s="102"/>
      <c r="E42" s="102"/>
      <c r="F42" s="102"/>
      <c r="G42" s="106"/>
    </row>
    <row r="43" spans="1:7" ht="30" customHeight="1">
      <c r="A43" s="101" t="s">
        <v>29</v>
      </c>
      <c r="B43" s="102"/>
      <c r="C43" s="102"/>
      <c r="D43" s="102"/>
      <c r="E43" s="102"/>
      <c r="F43" s="102"/>
      <c r="G43" s="106"/>
    </row>
    <row r="44" spans="1:7" ht="15" customHeight="1">
      <c r="A44" s="101" t="s">
        <v>30</v>
      </c>
      <c r="B44" s="102"/>
      <c r="C44" s="102"/>
      <c r="D44" s="102"/>
      <c r="E44" s="102"/>
      <c r="F44" s="102"/>
      <c r="G44" s="106"/>
    </row>
    <row r="45" spans="1:7" ht="15" customHeight="1">
      <c r="A45" s="101" t="s">
        <v>31</v>
      </c>
      <c r="B45" s="102"/>
      <c r="C45" s="102"/>
      <c r="D45" s="102"/>
      <c r="E45" s="102"/>
      <c r="F45" s="102"/>
      <c r="G45" s="106"/>
    </row>
    <row r="46" spans="1:7" ht="15" customHeight="1">
      <c r="A46" s="101" t="s">
        <v>32</v>
      </c>
      <c r="B46" s="102"/>
      <c r="C46" s="102"/>
      <c r="D46" s="102"/>
      <c r="E46" s="102"/>
      <c r="F46" s="102"/>
      <c r="G46" s="106"/>
    </row>
    <row r="47" spans="1:7" ht="30" customHeight="1">
      <c r="A47" s="101" t="s">
        <v>33</v>
      </c>
      <c r="B47" s="102"/>
      <c r="C47" s="102"/>
      <c r="D47" s="102"/>
      <c r="E47" s="102"/>
      <c r="F47" s="102"/>
      <c r="G47" s="106"/>
    </row>
    <row r="48" spans="1:7" ht="15" customHeight="1">
      <c r="A48" s="101" t="s">
        <v>34</v>
      </c>
      <c r="B48" s="102"/>
      <c r="C48" s="102"/>
      <c r="D48" s="102"/>
      <c r="E48" s="102"/>
      <c r="F48" s="102"/>
      <c r="G48" s="106"/>
    </row>
    <row r="49" spans="1:7" ht="45.75" customHeight="1">
      <c r="A49" s="103" t="s">
        <v>152</v>
      </c>
      <c r="B49" s="104"/>
      <c r="C49" s="104"/>
      <c r="D49" s="104"/>
      <c r="E49" s="104"/>
      <c r="F49" s="104"/>
      <c r="G49" s="119"/>
    </row>
    <row r="50" spans="1:7" ht="15">
      <c r="A50" s="95" t="s">
        <v>35</v>
      </c>
      <c r="B50" s="96"/>
      <c r="C50" s="96"/>
      <c r="D50" s="96"/>
      <c r="E50" s="96"/>
      <c r="F50" s="96"/>
      <c r="G50" s="97"/>
    </row>
    <row r="51" spans="1:7" ht="45" customHeight="1">
      <c r="A51" s="113" t="s">
        <v>36</v>
      </c>
      <c r="B51" s="114"/>
      <c r="C51" s="114"/>
      <c r="D51" s="114"/>
      <c r="E51" s="114"/>
      <c r="F51" s="114"/>
      <c r="G51" s="115"/>
    </row>
    <row r="52" spans="1:7" ht="15" customHeight="1">
      <c r="A52" s="116" t="s">
        <v>37</v>
      </c>
      <c r="B52" s="117"/>
      <c r="C52" s="117"/>
      <c r="D52" s="117"/>
      <c r="E52" s="117"/>
      <c r="F52" s="117"/>
      <c r="G52" s="118"/>
    </row>
    <row r="53" spans="1:7" ht="15" customHeight="1">
      <c r="A53" s="116" t="s">
        <v>38</v>
      </c>
      <c r="B53" s="117"/>
      <c r="C53" s="117"/>
      <c r="D53" s="117"/>
      <c r="E53" s="117"/>
      <c r="F53" s="117"/>
      <c r="G53" s="118"/>
    </row>
    <row r="54" spans="1:7" ht="15" customHeight="1">
      <c r="A54" s="116" t="s">
        <v>39</v>
      </c>
      <c r="B54" s="117"/>
      <c r="C54" s="117"/>
      <c r="D54" s="117"/>
      <c r="E54" s="117"/>
      <c r="F54" s="117"/>
      <c r="G54" s="118"/>
    </row>
    <row r="55" spans="1:7" ht="47.25" customHeight="1">
      <c r="A55" s="122" t="s">
        <v>153</v>
      </c>
      <c r="B55" s="123"/>
      <c r="C55" s="123"/>
      <c r="D55" s="123"/>
      <c r="E55" s="123"/>
      <c r="F55" s="123"/>
      <c r="G55" s="124"/>
    </row>
    <row r="56" spans="1:7" ht="15" customHeight="1">
      <c r="A56" s="116" t="s">
        <v>143</v>
      </c>
      <c r="B56" s="117"/>
      <c r="C56" s="117"/>
      <c r="D56" s="117"/>
      <c r="E56" s="117"/>
      <c r="F56" s="117"/>
      <c r="G56" s="118"/>
    </row>
    <row r="57" spans="1:7" ht="29.25" customHeight="1">
      <c r="A57" s="125" t="s">
        <v>142</v>
      </c>
      <c r="B57" s="126"/>
      <c r="C57" s="126"/>
      <c r="D57" s="126"/>
      <c r="E57" s="126"/>
      <c r="F57" s="126"/>
      <c r="G57" s="127"/>
    </row>
    <row r="58" spans="1:7" ht="14.25">
      <c r="A58" s="120" t="s">
        <v>40</v>
      </c>
      <c r="B58" s="120"/>
      <c r="C58" s="120"/>
      <c r="D58" s="120"/>
      <c r="E58" s="120"/>
      <c r="F58" s="128"/>
      <c r="G58" s="129"/>
    </row>
    <row r="59" spans="1:7" ht="15">
      <c r="A59" s="121" t="s">
        <v>41</v>
      </c>
      <c r="B59" s="121"/>
      <c r="C59" s="121"/>
      <c r="D59" s="121"/>
      <c r="E59" s="121"/>
      <c r="F59" s="121" t="s">
        <v>42</v>
      </c>
      <c r="G59" s="121"/>
    </row>
    <row r="60" spans="1:7" ht="15" customHeight="1">
      <c r="A60" s="132" t="s">
        <v>43</v>
      </c>
      <c r="B60" s="132"/>
      <c r="C60" s="132"/>
      <c r="D60" s="132"/>
      <c r="E60" s="132"/>
      <c r="F60" s="133">
        <v>189208.68</v>
      </c>
      <c r="G60" s="133"/>
    </row>
    <row r="61" spans="1:7" ht="15">
      <c r="A61" s="130" t="s">
        <v>44</v>
      </c>
      <c r="B61" s="130"/>
      <c r="C61" s="130"/>
      <c r="D61" s="130"/>
      <c r="E61" s="130"/>
      <c r="F61" s="131"/>
      <c r="G61" s="131"/>
    </row>
    <row r="62" spans="1:7" ht="17.25" customHeight="1">
      <c r="A62" s="130" t="s">
        <v>45</v>
      </c>
      <c r="B62" s="130"/>
      <c r="C62" s="130"/>
      <c r="D62" s="130"/>
      <c r="E62" s="130"/>
      <c r="F62" s="131">
        <v>73672.71</v>
      </c>
      <c r="G62" s="131"/>
    </row>
    <row r="63" spans="1:7" ht="15">
      <c r="A63" s="130" t="s">
        <v>46</v>
      </c>
      <c r="B63" s="130"/>
      <c r="C63" s="130"/>
      <c r="D63" s="130"/>
      <c r="E63" s="130"/>
      <c r="F63" s="131"/>
      <c r="G63" s="131"/>
    </row>
    <row r="64" spans="1:7" ht="30" customHeight="1">
      <c r="A64" s="130" t="s">
        <v>47</v>
      </c>
      <c r="B64" s="130"/>
      <c r="C64" s="130"/>
      <c r="D64" s="130"/>
      <c r="E64" s="130"/>
      <c r="F64" s="131">
        <v>73672.71</v>
      </c>
      <c r="G64" s="131"/>
    </row>
    <row r="65" spans="1:7" ht="31.5" customHeight="1">
      <c r="A65" s="130" t="s">
        <v>48</v>
      </c>
      <c r="B65" s="130"/>
      <c r="C65" s="130"/>
      <c r="D65" s="130"/>
      <c r="E65" s="130"/>
      <c r="F65" s="131"/>
      <c r="G65" s="131"/>
    </row>
    <row r="66" spans="1:7" ht="45" customHeight="1">
      <c r="A66" s="130" t="s">
        <v>50</v>
      </c>
      <c r="B66" s="130"/>
      <c r="C66" s="130"/>
      <c r="D66" s="130"/>
      <c r="E66" s="130"/>
      <c r="F66" s="131"/>
      <c r="G66" s="131"/>
    </row>
    <row r="67" spans="1:7" ht="15">
      <c r="A67" s="130" t="s">
        <v>51</v>
      </c>
      <c r="B67" s="130"/>
      <c r="C67" s="130"/>
      <c r="D67" s="130"/>
      <c r="E67" s="130"/>
      <c r="F67" s="131">
        <v>30316.36</v>
      </c>
      <c r="G67" s="131"/>
    </row>
    <row r="68" spans="1:7" ht="15.75" customHeight="1">
      <c r="A68" s="130" t="s">
        <v>52</v>
      </c>
      <c r="B68" s="130"/>
      <c r="C68" s="130"/>
      <c r="D68" s="130"/>
      <c r="E68" s="130"/>
      <c r="F68" s="131">
        <v>115535.97</v>
      </c>
      <c r="G68" s="131"/>
    </row>
    <row r="69" spans="1:7" ht="15">
      <c r="A69" s="130" t="s">
        <v>46</v>
      </c>
      <c r="B69" s="130"/>
      <c r="C69" s="130"/>
      <c r="D69" s="130"/>
      <c r="E69" s="130"/>
      <c r="F69" s="131"/>
      <c r="G69" s="131"/>
    </row>
    <row r="70" spans="1:7" ht="15">
      <c r="A70" s="130" t="s">
        <v>53</v>
      </c>
      <c r="B70" s="130"/>
      <c r="C70" s="130"/>
      <c r="D70" s="130"/>
      <c r="E70" s="130"/>
      <c r="F70" s="131">
        <v>111200.27</v>
      </c>
      <c r="G70" s="131"/>
    </row>
    <row r="71" spans="1:7" ht="15">
      <c r="A71" s="130" t="s">
        <v>54</v>
      </c>
      <c r="B71" s="130"/>
      <c r="C71" s="130"/>
      <c r="D71" s="130"/>
      <c r="E71" s="130"/>
      <c r="F71" s="131">
        <v>61266.63</v>
      </c>
      <c r="G71" s="131"/>
    </row>
    <row r="72" spans="1:7" ht="15">
      <c r="A72" s="132" t="s">
        <v>55</v>
      </c>
      <c r="B72" s="132"/>
      <c r="C72" s="132"/>
      <c r="D72" s="132"/>
      <c r="E72" s="132"/>
      <c r="F72" s="131" t="s">
        <v>49</v>
      </c>
      <c r="G72" s="131"/>
    </row>
    <row r="73" spans="1:7" ht="15">
      <c r="A73" s="130" t="s">
        <v>44</v>
      </c>
      <c r="B73" s="130"/>
      <c r="C73" s="130"/>
      <c r="D73" s="130"/>
      <c r="E73" s="130"/>
      <c r="F73" s="131"/>
      <c r="G73" s="131"/>
    </row>
    <row r="74" spans="1:7" ht="16.5" customHeight="1">
      <c r="A74" s="130" t="s">
        <v>56</v>
      </c>
      <c r="B74" s="130"/>
      <c r="C74" s="130"/>
      <c r="D74" s="130"/>
      <c r="E74" s="130"/>
      <c r="F74" s="131" t="s">
        <v>49</v>
      </c>
      <c r="G74" s="131"/>
    </row>
    <row r="75" spans="1:7" ht="30" customHeight="1">
      <c r="A75" s="130" t="s">
        <v>57</v>
      </c>
      <c r="B75" s="130"/>
      <c r="C75" s="130"/>
      <c r="D75" s="130"/>
      <c r="E75" s="130"/>
      <c r="F75" s="131" t="s">
        <v>49</v>
      </c>
      <c r="G75" s="131"/>
    </row>
    <row r="76" spans="1:7" ht="30" customHeight="1">
      <c r="A76" s="130" t="s">
        <v>58</v>
      </c>
      <c r="B76" s="130"/>
      <c r="C76" s="130"/>
      <c r="D76" s="130"/>
      <c r="E76" s="130"/>
      <c r="F76" s="131" t="s">
        <v>49</v>
      </c>
      <c r="G76" s="131"/>
    </row>
    <row r="77" spans="1:7" ht="15">
      <c r="A77" s="132" t="s">
        <v>59</v>
      </c>
      <c r="B77" s="132"/>
      <c r="C77" s="132"/>
      <c r="D77" s="132"/>
      <c r="E77" s="132"/>
      <c r="F77" s="131" t="s">
        <v>49</v>
      </c>
      <c r="G77" s="131"/>
    </row>
    <row r="78" spans="1:7" ht="15">
      <c r="A78" s="130" t="s">
        <v>44</v>
      </c>
      <c r="B78" s="130"/>
      <c r="C78" s="130"/>
      <c r="D78" s="130"/>
      <c r="E78" s="130"/>
      <c r="F78" s="131"/>
      <c r="G78" s="131"/>
    </row>
    <row r="79" spans="1:7" ht="15">
      <c r="A79" s="130" t="s">
        <v>60</v>
      </c>
      <c r="B79" s="130"/>
      <c r="C79" s="130"/>
      <c r="D79" s="130"/>
      <c r="E79" s="130"/>
      <c r="F79" s="131" t="s">
        <v>49</v>
      </c>
      <c r="G79" s="131"/>
    </row>
    <row r="80" spans="1:7" ht="30" customHeight="1">
      <c r="A80" s="130" t="s">
        <v>61</v>
      </c>
      <c r="B80" s="130"/>
      <c r="C80" s="130"/>
      <c r="D80" s="130"/>
      <c r="E80" s="130"/>
      <c r="F80" s="131" t="s">
        <v>49</v>
      </c>
      <c r="G80" s="131"/>
    </row>
    <row r="81" spans="1:7" ht="31.5" customHeight="1">
      <c r="A81" s="130" t="s">
        <v>62</v>
      </c>
      <c r="B81" s="130"/>
      <c r="C81" s="130"/>
      <c r="D81" s="130"/>
      <c r="E81" s="130"/>
      <c r="F81" s="131" t="s">
        <v>49</v>
      </c>
      <c r="G81" s="131"/>
    </row>
    <row r="82" spans="1:7" ht="12.75">
      <c r="A82" s="120" t="s">
        <v>63</v>
      </c>
      <c r="B82" s="120"/>
      <c r="C82" s="120"/>
      <c r="D82" s="120"/>
      <c r="E82" s="120"/>
      <c r="F82" s="120"/>
      <c r="G82" s="120"/>
    </row>
    <row r="83" spans="1:7" ht="12.75">
      <c r="A83" s="120"/>
      <c r="B83" s="120"/>
      <c r="C83" s="120"/>
      <c r="D83" s="120"/>
      <c r="E83" s="120"/>
      <c r="F83" s="120"/>
      <c r="G83" s="120"/>
    </row>
    <row r="84" spans="1:7" ht="12.75">
      <c r="A84" s="120"/>
      <c r="B84" s="120"/>
      <c r="C84" s="120"/>
      <c r="D84" s="120"/>
      <c r="E84" s="120"/>
      <c r="F84" s="120"/>
      <c r="G84" s="120"/>
    </row>
    <row r="85" spans="1:7" ht="28.5" customHeight="1">
      <c r="A85" s="132" t="s">
        <v>64</v>
      </c>
      <c r="B85" s="132"/>
      <c r="C85" s="134" t="s">
        <v>165</v>
      </c>
      <c r="D85" s="134"/>
      <c r="E85" s="134"/>
      <c r="F85" s="134"/>
      <c r="G85" s="134"/>
    </row>
    <row r="86" spans="1:7" ht="40.5" customHeight="1">
      <c r="A86" s="132" t="s">
        <v>65</v>
      </c>
      <c r="B86" s="132"/>
      <c r="C86" s="134" t="s">
        <v>200</v>
      </c>
      <c r="D86" s="134"/>
      <c r="E86" s="134"/>
      <c r="F86" s="134"/>
      <c r="G86" s="134"/>
    </row>
    <row r="87" spans="1:7" ht="28.5" customHeight="1">
      <c r="A87" s="132" t="s">
        <v>66</v>
      </c>
      <c r="B87" s="132"/>
      <c r="C87" s="134" t="s">
        <v>67</v>
      </c>
      <c r="D87" s="134"/>
      <c r="E87" s="134"/>
      <c r="F87" s="134"/>
      <c r="G87" s="134"/>
    </row>
    <row r="88" spans="1:7" ht="12.75">
      <c r="A88" s="121" t="s">
        <v>41</v>
      </c>
      <c r="B88" s="134" t="s">
        <v>68</v>
      </c>
      <c r="C88" s="134" t="s">
        <v>69</v>
      </c>
      <c r="D88" s="134" t="s">
        <v>70</v>
      </c>
      <c r="E88" s="134"/>
      <c r="F88" s="134"/>
      <c r="G88" s="134"/>
    </row>
    <row r="89" spans="1:7" ht="15">
      <c r="A89" s="121"/>
      <c r="B89" s="134"/>
      <c r="C89" s="134"/>
      <c r="D89" s="12" t="s">
        <v>71</v>
      </c>
      <c r="E89" s="27" t="s">
        <v>72</v>
      </c>
      <c r="F89" s="12" t="s">
        <v>73</v>
      </c>
      <c r="G89" s="29" t="s">
        <v>74</v>
      </c>
    </row>
    <row r="90" spans="1:7" s="32" customFormat="1" ht="30.75" customHeight="1">
      <c r="A90" s="28" t="s">
        <v>75</v>
      </c>
      <c r="B90" s="73" t="s">
        <v>76</v>
      </c>
      <c r="C90" s="74">
        <v>0.16342</v>
      </c>
      <c r="D90" s="74">
        <f>SUM(D91:D92)</f>
        <v>0.03151</v>
      </c>
      <c r="E90" s="75">
        <f>SUM(E91:E92)</f>
        <v>0.13191</v>
      </c>
      <c r="F90" s="74" t="s">
        <v>49</v>
      </c>
      <c r="G90" s="75" t="s">
        <v>49</v>
      </c>
    </row>
    <row r="91" spans="1:7" ht="74.25" customHeight="1">
      <c r="A91" s="76" t="s">
        <v>170</v>
      </c>
      <c r="B91" s="12"/>
      <c r="C91" s="45">
        <f>SUM(D91:G91)</f>
        <v>0.13191</v>
      </c>
      <c r="D91" s="45"/>
      <c r="E91" s="46">
        <v>0.13191</v>
      </c>
      <c r="F91" s="45"/>
      <c r="G91" s="46"/>
    </row>
    <row r="92" spans="1:7" ht="75.75" customHeight="1">
      <c r="A92" s="76" t="s">
        <v>173</v>
      </c>
      <c r="B92" s="12"/>
      <c r="C92" s="45">
        <f>SUM(D92:G92)</f>
        <v>0.03151</v>
      </c>
      <c r="D92" s="45">
        <v>0.03151</v>
      </c>
      <c r="E92" s="46"/>
      <c r="F92" s="45"/>
      <c r="G92" s="46"/>
    </row>
    <row r="93" spans="1:7" s="32" customFormat="1" ht="15" customHeight="1">
      <c r="A93" s="28" t="s">
        <v>139</v>
      </c>
      <c r="B93" s="13" t="s">
        <v>76</v>
      </c>
      <c r="C93" s="62">
        <f>SUM(D93:G93)</f>
        <v>261967.28499999997</v>
      </c>
      <c r="D93" s="62">
        <f>D95+D102+D111+D117</f>
        <v>60856</v>
      </c>
      <c r="E93" s="62">
        <f>E95+E102+E111+E117</f>
        <v>76274.84999999999</v>
      </c>
      <c r="F93" s="62">
        <f>F95+F102+F111+F117</f>
        <v>71235.185</v>
      </c>
      <c r="G93" s="84">
        <f>G95+G102+G111+G117</f>
        <v>53601.25</v>
      </c>
    </row>
    <row r="94" spans="1:7" ht="15" customHeight="1">
      <c r="A94" s="11" t="s">
        <v>77</v>
      </c>
      <c r="B94" s="14" t="s">
        <v>76</v>
      </c>
      <c r="C94" s="49"/>
      <c r="D94" s="49"/>
      <c r="E94" s="50"/>
      <c r="F94" s="49"/>
      <c r="G94" s="50"/>
    </row>
    <row r="95" spans="1:7" s="32" customFormat="1" ht="29.25" customHeight="1">
      <c r="A95" s="28" t="s">
        <v>125</v>
      </c>
      <c r="B95" s="13" t="s">
        <v>76</v>
      </c>
      <c r="C95" s="47">
        <f>SUM(D95:G95)</f>
        <v>224108.40000000002</v>
      </c>
      <c r="D95" s="47">
        <f>SUM(D97:D100)</f>
        <v>48753</v>
      </c>
      <c r="E95" s="47">
        <f>SUM(E97:E100)</f>
        <v>63227.5</v>
      </c>
      <c r="F95" s="47">
        <f>SUM(F97:F100)</f>
        <v>63528.2</v>
      </c>
      <c r="G95" s="48">
        <f>SUM(G97:G100)</f>
        <v>48599.7</v>
      </c>
    </row>
    <row r="96" spans="1:7" s="61" customFormat="1" ht="15" customHeight="1">
      <c r="A96" s="9" t="s">
        <v>77</v>
      </c>
      <c r="B96" s="38"/>
      <c r="C96" s="51"/>
      <c r="D96" s="49"/>
      <c r="E96" s="50"/>
      <c r="F96" s="49"/>
      <c r="G96" s="50"/>
    </row>
    <row r="97" spans="1:7" s="61" customFormat="1" ht="75" customHeight="1">
      <c r="A97" s="76" t="s">
        <v>172</v>
      </c>
      <c r="B97" s="40"/>
      <c r="C97" s="52">
        <f>SUM(D97:G97)</f>
        <v>30228.6</v>
      </c>
      <c r="D97" s="53">
        <v>5439.7</v>
      </c>
      <c r="E97" s="50">
        <v>7737.6</v>
      </c>
      <c r="F97" s="49">
        <v>7207.4</v>
      </c>
      <c r="G97" s="50">
        <v>9843.9</v>
      </c>
    </row>
    <row r="98" spans="1:7" s="61" customFormat="1" ht="74.25" customHeight="1">
      <c r="A98" s="76" t="s">
        <v>173</v>
      </c>
      <c r="B98" s="40"/>
      <c r="C98" s="52">
        <f>SUM(D98:G98)</f>
        <v>3082.9</v>
      </c>
      <c r="D98" s="53">
        <v>551.8</v>
      </c>
      <c r="E98" s="50">
        <v>872</v>
      </c>
      <c r="F98" s="49">
        <v>852</v>
      </c>
      <c r="G98" s="50">
        <v>807.1</v>
      </c>
    </row>
    <row r="99" spans="1:7" s="61" customFormat="1" ht="74.25" customHeight="1">
      <c r="A99" s="76" t="s">
        <v>170</v>
      </c>
      <c r="B99" s="40"/>
      <c r="C99" s="52">
        <f>SUM(D99:G99)</f>
        <v>174562.1</v>
      </c>
      <c r="D99" s="53">
        <v>39221.9</v>
      </c>
      <c r="E99" s="50">
        <v>49900.6</v>
      </c>
      <c r="F99" s="49">
        <v>50681.1</v>
      </c>
      <c r="G99" s="50">
        <v>34758.5</v>
      </c>
    </row>
    <row r="100" spans="1:7" s="61" customFormat="1" ht="85.5" customHeight="1">
      <c r="A100" s="77" t="s">
        <v>171</v>
      </c>
      <c r="B100" s="39"/>
      <c r="C100" s="52">
        <f>SUM(D100:G100)</f>
        <v>16234.8</v>
      </c>
      <c r="D100" s="53">
        <v>3539.6</v>
      </c>
      <c r="E100" s="50">
        <v>4717.3</v>
      </c>
      <c r="F100" s="49">
        <v>4787.7</v>
      </c>
      <c r="G100" s="50">
        <v>3190.2</v>
      </c>
    </row>
    <row r="101" spans="1:7" s="32" customFormat="1" ht="15" customHeight="1">
      <c r="A101" s="28" t="s">
        <v>78</v>
      </c>
      <c r="B101" s="13" t="s">
        <v>76</v>
      </c>
      <c r="C101" s="47"/>
      <c r="D101" s="47"/>
      <c r="E101" s="48"/>
      <c r="F101" s="47"/>
      <c r="G101" s="48"/>
    </row>
    <row r="102" spans="1:7" s="32" customFormat="1" ht="16.5" customHeight="1">
      <c r="A102" s="28" t="s">
        <v>126</v>
      </c>
      <c r="B102" s="13" t="s">
        <v>76</v>
      </c>
      <c r="C102" s="62">
        <f>SUM(D102:G102)</f>
        <v>36220.785</v>
      </c>
      <c r="D102" s="62">
        <f>SUM(D104:D110)</f>
        <v>12000</v>
      </c>
      <c r="E102" s="62">
        <f>SUM(E104:E110)</f>
        <v>12603.15</v>
      </c>
      <c r="F102" s="62">
        <f>SUM(F104:F110)</f>
        <v>7349.385</v>
      </c>
      <c r="G102" s="84">
        <f>SUM(G104:G110)</f>
        <v>4268.25</v>
      </c>
    </row>
    <row r="103" spans="1:7" s="61" customFormat="1" ht="15" customHeight="1">
      <c r="A103" s="11" t="s">
        <v>77</v>
      </c>
      <c r="B103" s="14"/>
      <c r="C103" s="49"/>
      <c r="D103" s="49"/>
      <c r="E103" s="50"/>
      <c r="F103" s="68"/>
      <c r="G103" s="50"/>
    </row>
    <row r="104" spans="1:7" s="61" customFormat="1" ht="49.5" customHeight="1">
      <c r="A104" s="66" t="s">
        <v>174</v>
      </c>
      <c r="B104" s="14"/>
      <c r="C104" s="70">
        <f aca="true" t="shared" si="0" ref="C104:C111">SUM(D104:G104)</f>
        <v>3368.45</v>
      </c>
      <c r="D104" s="49"/>
      <c r="E104" s="50">
        <v>400</v>
      </c>
      <c r="F104" s="68">
        <v>2968.45</v>
      </c>
      <c r="G104" s="50"/>
    </row>
    <row r="105" spans="1:7" s="61" customFormat="1" ht="74.25" customHeight="1">
      <c r="A105" s="66" t="s">
        <v>201</v>
      </c>
      <c r="B105" s="14"/>
      <c r="C105" s="52">
        <f t="shared" si="0"/>
        <v>30</v>
      </c>
      <c r="D105" s="49"/>
      <c r="E105" s="50">
        <v>30</v>
      </c>
      <c r="F105" s="49"/>
      <c r="G105" s="50"/>
    </row>
    <row r="106" spans="1:7" s="61" customFormat="1" ht="52.5" customHeight="1">
      <c r="A106" s="66" t="s">
        <v>175</v>
      </c>
      <c r="B106" s="14"/>
      <c r="C106" s="70">
        <f t="shared" si="0"/>
        <v>1703.935</v>
      </c>
      <c r="D106" s="68"/>
      <c r="E106" s="69"/>
      <c r="F106" s="68">
        <v>1703.935</v>
      </c>
      <c r="G106" s="50"/>
    </row>
    <row r="107" spans="1:7" s="61" customFormat="1" ht="43.5" customHeight="1">
      <c r="A107" s="78" t="s">
        <v>195</v>
      </c>
      <c r="B107" s="14"/>
      <c r="C107" s="70">
        <f t="shared" si="0"/>
        <v>2693.4</v>
      </c>
      <c r="D107" s="68"/>
      <c r="E107" s="69">
        <v>773.15</v>
      </c>
      <c r="F107" s="49">
        <v>752</v>
      </c>
      <c r="G107" s="69">
        <v>1168.25</v>
      </c>
    </row>
    <row r="108" spans="1:7" s="61" customFormat="1" ht="51.75" customHeight="1">
      <c r="A108" s="79" t="s">
        <v>176</v>
      </c>
      <c r="B108" s="14"/>
      <c r="C108" s="52">
        <f t="shared" si="0"/>
        <v>400</v>
      </c>
      <c r="D108" s="49"/>
      <c r="E108" s="50">
        <v>400</v>
      </c>
      <c r="F108" s="49"/>
      <c r="G108" s="50"/>
    </row>
    <row r="109" spans="1:7" s="61" customFormat="1" ht="52.5" customHeight="1">
      <c r="A109" s="25" t="s">
        <v>177</v>
      </c>
      <c r="B109" s="14"/>
      <c r="C109" s="52">
        <f t="shared" si="0"/>
        <v>28025</v>
      </c>
      <c r="D109" s="49">
        <v>12000</v>
      </c>
      <c r="E109" s="50">
        <v>11000</v>
      </c>
      <c r="F109" s="49">
        <v>1925</v>
      </c>
      <c r="G109" s="50">
        <v>3100</v>
      </c>
    </row>
    <row r="110" spans="1:7" s="61" customFormat="1" ht="39.75" customHeight="1">
      <c r="A110" s="80" t="s">
        <v>178</v>
      </c>
      <c r="B110" s="14"/>
      <c r="C110" s="52">
        <f t="shared" si="0"/>
        <v>0</v>
      </c>
      <c r="D110" s="49"/>
      <c r="E110" s="50">
        <v>0</v>
      </c>
      <c r="F110" s="49"/>
      <c r="G110" s="50"/>
    </row>
    <row r="111" spans="1:7" s="32" customFormat="1" ht="114.75" customHeight="1">
      <c r="A111" s="28" t="s">
        <v>79</v>
      </c>
      <c r="B111" s="13" t="s">
        <v>76</v>
      </c>
      <c r="C111" s="47">
        <f t="shared" si="0"/>
        <v>1638.1</v>
      </c>
      <c r="D111" s="47">
        <f>SUM(D113:D116)</f>
        <v>103</v>
      </c>
      <c r="E111" s="47">
        <f>SUM(E113:E116)</f>
        <v>444.20000000000005</v>
      </c>
      <c r="F111" s="47">
        <f>SUM(F113:F116)</f>
        <v>357.59999999999997</v>
      </c>
      <c r="G111" s="48">
        <f>SUM(G113:G116)</f>
        <v>733.3000000000001</v>
      </c>
    </row>
    <row r="112" spans="1:7" ht="12.75" customHeight="1">
      <c r="A112" s="29" t="s">
        <v>77</v>
      </c>
      <c r="B112" s="17" t="s">
        <v>76</v>
      </c>
      <c r="C112" s="49"/>
      <c r="D112" s="49"/>
      <c r="E112" s="50"/>
      <c r="F112" s="49"/>
      <c r="G112" s="50"/>
    </row>
    <row r="113" spans="1:7" ht="39" customHeight="1">
      <c r="A113" s="29" t="s">
        <v>204</v>
      </c>
      <c r="B113" s="17"/>
      <c r="C113" s="49">
        <f>SUM(D113:G113)</f>
        <v>25</v>
      </c>
      <c r="D113" s="49"/>
      <c r="E113" s="50"/>
      <c r="F113" s="49">
        <v>15.3</v>
      </c>
      <c r="G113" s="50">
        <v>9.7</v>
      </c>
    </row>
    <row r="114" spans="1:7" ht="39" customHeight="1">
      <c r="A114" s="29" t="s">
        <v>167</v>
      </c>
      <c r="B114" s="17"/>
      <c r="C114" s="49">
        <f>SUM(D114:G114)</f>
        <v>15</v>
      </c>
      <c r="D114" s="49"/>
      <c r="E114" s="50"/>
      <c r="F114" s="49">
        <v>15</v>
      </c>
      <c r="G114" s="50"/>
    </row>
    <row r="115" spans="1:7" ht="39" customHeight="1">
      <c r="A115" s="29" t="s">
        <v>203</v>
      </c>
      <c r="B115" s="17"/>
      <c r="C115" s="49">
        <f>SUM(D115:G115)</f>
        <v>19.4</v>
      </c>
      <c r="D115" s="49"/>
      <c r="E115" s="50">
        <v>2.1</v>
      </c>
      <c r="F115" s="49">
        <v>0.9</v>
      </c>
      <c r="G115" s="50">
        <v>16.4</v>
      </c>
    </row>
    <row r="116" spans="1:7" ht="38.25" customHeight="1">
      <c r="A116" s="29" t="s">
        <v>169</v>
      </c>
      <c r="B116" s="17" t="s">
        <v>76</v>
      </c>
      <c r="C116" s="49">
        <f>SUM(D116:G116)</f>
        <v>1578.7</v>
      </c>
      <c r="D116" s="49">
        <v>103</v>
      </c>
      <c r="E116" s="50">
        <v>442.1</v>
      </c>
      <c r="F116" s="49">
        <v>326.4</v>
      </c>
      <c r="G116" s="50">
        <v>707.2</v>
      </c>
    </row>
    <row r="117" spans="1:7" s="32" customFormat="1" ht="30.75" customHeight="1">
      <c r="A117" s="28" t="s">
        <v>80</v>
      </c>
      <c r="B117" s="13" t="s">
        <v>76</v>
      </c>
      <c r="C117" s="47"/>
      <c r="D117" s="47"/>
      <c r="E117" s="48"/>
      <c r="F117" s="47"/>
      <c r="G117" s="48"/>
    </row>
    <row r="118" spans="1:7" ht="12.75" customHeight="1">
      <c r="A118" s="11" t="s">
        <v>77</v>
      </c>
      <c r="B118" s="14" t="s">
        <v>76</v>
      </c>
      <c r="C118" s="49"/>
      <c r="D118" s="49"/>
      <c r="E118" s="50"/>
      <c r="F118" s="49"/>
      <c r="G118" s="50"/>
    </row>
    <row r="119" spans="1:7" s="32" customFormat="1" ht="30.75" customHeight="1">
      <c r="A119" s="28" t="s">
        <v>81</v>
      </c>
      <c r="B119" s="13" t="s">
        <v>76</v>
      </c>
      <c r="C119" s="47"/>
      <c r="D119" s="47"/>
      <c r="E119" s="48"/>
      <c r="F119" s="47"/>
      <c r="G119" s="48"/>
    </row>
    <row r="120" spans="1:7" ht="14.25" customHeight="1">
      <c r="A120" s="28" t="s">
        <v>127</v>
      </c>
      <c r="B120" s="13"/>
      <c r="C120" s="71">
        <f>SUM(D120:G120)</f>
        <v>261967.44841999997</v>
      </c>
      <c r="D120" s="62">
        <f>D122+D138+D173+D177+D181</f>
        <v>60856.03151</v>
      </c>
      <c r="E120" s="62">
        <f>E122+E138+E173+E177+E181</f>
        <v>76274.98190999999</v>
      </c>
      <c r="F120" s="62">
        <f>F122+F138+F173+F177+F181</f>
        <v>71235.185</v>
      </c>
      <c r="G120" s="62">
        <f>G122+G138+G173+G177+G181</f>
        <v>53601.24999999999</v>
      </c>
    </row>
    <row r="121" spans="1:7" ht="12.75" customHeight="1">
      <c r="A121" s="11" t="s">
        <v>77</v>
      </c>
      <c r="B121" s="14"/>
      <c r="C121" s="49"/>
      <c r="D121" s="68"/>
      <c r="E121" s="69"/>
      <c r="F121" s="49"/>
      <c r="G121" s="50"/>
    </row>
    <row r="122" spans="1:7" s="32" customFormat="1" ht="30" customHeight="1">
      <c r="A122" s="28" t="s">
        <v>82</v>
      </c>
      <c r="B122" s="33" t="s">
        <v>83</v>
      </c>
      <c r="C122" s="47">
        <f>SUM(D122:G122)</f>
        <v>150970.09999999998</v>
      </c>
      <c r="D122" s="62">
        <f>D124+D130+D132</f>
        <v>32062.649660000003</v>
      </c>
      <c r="E122" s="62">
        <f>E124+E130+E132</f>
        <v>39906.689979999996</v>
      </c>
      <c r="F122" s="47">
        <f>F124+F130+F132</f>
        <v>40461.65536</v>
      </c>
      <c r="G122" s="84">
        <f>G124+G130+G132</f>
        <v>38539.104999999996</v>
      </c>
    </row>
    <row r="123" spans="1:7" ht="12.75" customHeight="1">
      <c r="A123" s="11" t="s">
        <v>44</v>
      </c>
      <c r="B123" s="14"/>
      <c r="C123" s="49"/>
      <c r="D123" s="49"/>
      <c r="E123" s="50"/>
      <c r="F123" s="49"/>
      <c r="G123" s="50"/>
    </row>
    <row r="124" spans="1:7" s="32" customFormat="1" ht="14.25" customHeight="1">
      <c r="A124" s="28" t="s">
        <v>128</v>
      </c>
      <c r="B124" s="33" t="s">
        <v>84</v>
      </c>
      <c r="C124" s="62">
        <f aca="true" t="shared" si="1" ref="C124:C138">SUM(D124:G124)</f>
        <v>115205.5</v>
      </c>
      <c r="D124" s="62">
        <f>SUM(D125:D129)</f>
        <v>24500.349660000003</v>
      </c>
      <c r="E124" s="62">
        <f>SUM(E125:E129)</f>
        <v>30822.099229999996</v>
      </c>
      <c r="F124" s="62">
        <f>SUM(F125:F129)</f>
        <v>30268.596109999995</v>
      </c>
      <c r="G124" s="84">
        <f>SUM(G125:G129)</f>
        <v>29614.454999999998</v>
      </c>
    </row>
    <row r="125" spans="1:7" ht="36.75" customHeight="1">
      <c r="A125" s="44" t="s">
        <v>179</v>
      </c>
      <c r="B125" s="36"/>
      <c r="C125" s="54">
        <f t="shared" si="1"/>
        <v>88956.8</v>
      </c>
      <c r="D125" s="54">
        <v>20142</v>
      </c>
      <c r="E125" s="63">
        <v>23834</v>
      </c>
      <c r="F125" s="63">
        <v>24199.6</v>
      </c>
      <c r="G125" s="55">
        <v>20781.2</v>
      </c>
    </row>
    <row r="126" spans="1:7" ht="36.75" customHeight="1">
      <c r="A126" s="44" t="s">
        <v>181</v>
      </c>
      <c r="B126" s="36"/>
      <c r="C126" s="54">
        <f t="shared" si="1"/>
        <v>21726.9</v>
      </c>
      <c r="D126" s="54">
        <v>3900.7</v>
      </c>
      <c r="E126" s="63">
        <v>5675.8</v>
      </c>
      <c r="F126" s="63">
        <v>4940.6</v>
      </c>
      <c r="G126" s="55">
        <v>7209.8</v>
      </c>
    </row>
    <row r="127" spans="1:7" ht="35.25" customHeight="1">
      <c r="A127" s="44" t="s">
        <v>183</v>
      </c>
      <c r="B127" s="36"/>
      <c r="C127" s="63">
        <f t="shared" si="1"/>
        <v>1867.8</v>
      </c>
      <c r="D127" s="63">
        <v>410.24966</v>
      </c>
      <c r="E127" s="63">
        <v>466.75034</v>
      </c>
      <c r="F127" s="63">
        <v>501.445</v>
      </c>
      <c r="G127" s="85">
        <v>489.355</v>
      </c>
    </row>
    <row r="128" spans="1:7" ht="24.75" customHeight="1">
      <c r="A128" s="44" t="s">
        <v>196</v>
      </c>
      <c r="B128" s="36"/>
      <c r="C128" s="54">
        <f t="shared" si="1"/>
        <v>1991.6999999999998</v>
      </c>
      <c r="D128" s="54"/>
      <c r="E128" s="63">
        <v>593.44889</v>
      </c>
      <c r="F128" s="63">
        <v>517.65111</v>
      </c>
      <c r="G128" s="55">
        <v>880.6</v>
      </c>
    </row>
    <row r="129" spans="1:7" ht="24.75" customHeight="1">
      <c r="A129" s="66" t="s">
        <v>191</v>
      </c>
      <c r="B129" s="36"/>
      <c r="C129" s="54">
        <f t="shared" si="1"/>
        <v>662.3</v>
      </c>
      <c r="D129" s="54">
        <v>47.4</v>
      </c>
      <c r="E129" s="54">
        <v>252.1</v>
      </c>
      <c r="F129" s="54">
        <v>109.3</v>
      </c>
      <c r="G129" s="55">
        <v>253.5</v>
      </c>
    </row>
    <row r="130" spans="1:7" s="32" customFormat="1" ht="14.25" customHeight="1">
      <c r="A130" s="35" t="s">
        <v>130</v>
      </c>
      <c r="B130" s="33" t="s">
        <v>85</v>
      </c>
      <c r="C130" s="47">
        <f t="shared" si="1"/>
        <v>972</v>
      </c>
      <c r="D130" s="47">
        <f>D131</f>
        <v>218.3</v>
      </c>
      <c r="E130" s="47">
        <f>E131</f>
        <v>249.6</v>
      </c>
      <c r="F130" s="47">
        <f>F131</f>
        <v>251.4</v>
      </c>
      <c r="G130" s="48">
        <f>G131</f>
        <v>252.7</v>
      </c>
    </row>
    <row r="131" spans="1:7" ht="36" customHeight="1">
      <c r="A131" s="44" t="s">
        <v>179</v>
      </c>
      <c r="B131" s="26"/>
      <c r="C131" s="54">
        <f t="shared" si="1"/>
        <v>972</v>
      </c>
      <c r="D131" s="54">
        <v>218.3</v>
      </c>
      <c r="E131" s="55">
        <v>249.6</v>
      </c>
      <c r="F131" s="54">
        <v>251.4</v>
      </c>
      <c r="G131" s="55">
        <v>252.7</v>
      </c>
    </row>
    <row r="132" spans="1:7" s="32" customFormat="1" ht="27.75" customHeight="1">
      <c r="A132" s="28" t="s">
        <v>131</v>
      </c>
      <c r="B132" s="33" t="s">
        <v>86</v>
      </c>
      <c r="C132" s="62">
        <f t="shared" si="1"/>
        <v>34792.59999999999</v>
      </c>
      <c r="D132" s="62">
        <f>SUM(D133:D137)</f>
        <v>7343.999999999999</v>
      </c>
      <c r="E132" s="62">
        <f>SUM(E133:E137)</f>
        <v>8834.990749999999</v>
      </c>
      <c r="F132" s="62">
        <f>SUM(F133:F137)</f>
        <v>9941.659249999999</v>
      </c>
      <c r="G132" s="84">
        <f>SUM(G133:G137)</f>
        <v>8671.95</v>
      </c>
    </row>
    <row r="133" spans="1:7" ht="37.5" customHeight="1">
      <c r="A133" s="44" t="s">
        <v>179</v>
      </c>
      <c r="B133" s="36"/>
      <c r="C133" s="54">
        <f t="shared" si="1"/>
        <v>26865.5</v>
      </c>
      <c r="D133" s="54">
        <v>6041.9</v>
      </c>
      <c r="E133" s="54">
        <v>7051.3</v>
      </c>
      <c r="F133" s="63">
        <v>7496.2</v>
      </c>
      <c r="G133" s="55">
        <v>6276.1</v>
      </c>
    </row>
    <row r="134" spans="1:7" ht="39" customHeight="1">
      <c r="A134" s="44" t="s">
        <v>181</v>
      </c>
      <c r="B134" s="36"/>
      <c r="C134" s="54">
        <f t="shared" si="1"/>
        <v>6561.5</v>
      </c>
      <c r="D134" s="54">
        <v>1178</v>
      </c>
      <c r="E134" s="54">
        <v>1407.8</v>
      </c>
      <c r="F134" s="63">
        <v>2033.3</v>
      </c>
      <c r="G134" s="55">
        <v>1942.4</v>
      </c>
    </row>
    <row r="135" spans="1:7" ht="37.5" customHeight="1">
      <c r="A135" s="44" t="s">
        <v>183</v>
      </c>
      <c r="B135" s="36"/>
      <c r="C135" s="54">
        <f t="shared" si="1"/>
        <v>564</v>
      </c>
      <c r="D135" s="54">
        <v>109.4</v>
      </c>
      <c r="E135" s="63">
        <v>120.38964</v>
      </c>
      <c r="F135" s="63">
        <v>223.21036</v>
      </c>
      <c r="G135" s="55">
        <v>111</v>
      </c>
    </row>
    <row r="136" spans="1:7" ht="25.5" customHeight="1">
      <c r="A136" s="44" t="s">
        <v>196</v>
      </c>
      <c r="B136" s="36"/>
      <c r="C136" s="63">
        <f t="shared" si="1"/>
        <v>601.5</v>
      </c>
      <c r="D136" s="63"/>
      <c r="E136" s="63">
        <v>179.70111</v>
      </c>
      <c r="F136" s="63">
        <v>155.94889</v>
      </c>
      <c r="G136" s="85">
        <v>265.85</v>
      </c>
    </row>
    <row r="137" spans="1:7" ht="24">
      <c r="A137" s="66" t="s">
        <v>191</v>
      </c>
      <c r="B137" s="36"/>
      <c r="C137" s="54">
        <f t="shared" si="1"/>
        <v>200.1</v>
      </c>
      <c r="D137" s="54">
        <v>14.7</v>
      </c>
      <c r="E137" s="54">
        <v>75.8</v>
      </c>
      <c r="F137" s="63">
        <v>33</v>
      </c>
      <c r="G137" s="55">
        <v>76.6</v>
      </c>
    </row>
    <row r="138" spans="1:7" s="32" customFormat="1" ht="13.5" customHeight="1">
      <c r="A138" s="28" t="s">
        <v>87</v>
      </c>
      <c r="B138" s="33" t="s">
        <v>88</v>
      </c>
      <c r="C138" s="62">
        <f t="shared" si="1"/>
        <v>22753.949999999997</v>
      </c>
      <c r="D138" s="62">
        <f>D140+D144+D147+D155+D157+D165+D172</f>
        <v>5240.2</v>
      </c>
      <c r="E138" s="62">
        <f>E140+E144+E147+E155+E157+E165+E172</f>
        <v>6157.599999999999</v>
      </c>
      <c r="F138" s="62">
        <f>F140+F144+F147+F155+F157+F165+F172</f>
        <v>8101.15</v>
      </c>
      <c r="G138" s="62">
        <f>G140+G144+G147+G155+G157+G165+G172</f>
        <v>3255</v>
      </c>
    </row>
    <row r="139" spans="1:7" ht="15">
      <c r="A139" s="11" t="s">
        <v>44</v>
      </c>
      <c r="B139" s="18"/>
      <c r="C139" s="49"/>
      <c r="D139" s="49"/>
      <c r="E139" s="50"/>
      <c r="F139" s="49"/>
      <c r="G139" s="50"/>
    </row>
    <row r="140" spans="1:7" s="32" customFormat="1" ht="14.25" customHeight="1">
      <c r="A140" s="28" t="s">
        <v>132</v>
      </c>
      <c r="B140" s="33" t="s">
        <v>89</v>
      </c>
      <c r="C140" s="47">
        <f aca="true" t="shared" si="2" ref="C140:C171">SUM(D140:G140)</f>
        <v>473.6</v>
      </c>
      <c r="D140" s="47">
        <f>SUM(D141:D143)</f>
        <v>101.2</v>
      </c>
      <c r="E140" s="47">
        <f>SUM(E141:E143)</f>
        <v>130.8</v>
      </c>
      <c r="F140" s="47">
        <f>SUM(F141:F143)</f>
        <v>107.2</v>
      </c>
      <c r="G140" s="48">
        <f>SUM(G141:G143)</f>
        <v>134.4</v>
      </c>
    </row>
    <row r="141" spans="1:7" ht="36" customHeight="1">
      <c r="A141" s="44" t="s">
        <v>179</v>
      </c>
      <c r="B141" s="36"/>
      <c r="C141" s="54">
        <f t="shared" si="2"/>
        <v>355</v>
      </c>
      <c r="D141" s="54">
        <v>71.6</v>
      </c>
      <c r="E141" s="54">
        <v>103.2</v>
      </c>
      <c r="F141" s="54">
        <v>91</v>
      </c>
      <c r="G141" s="55">
        <v>89.2</v>
      </c>
    </row>
    <row r="142" spans="1:7" ht="37.5" customHeight="1">
      <c r="A142" s="44" t="s">
        <v>181</v>
      </c>
      <c r="B142" s="36"/>
      <c r="C142" s="54">
        <f t="shared" si="2"/>
        <v>115</v>
      </c>
      <c r="D142" s="54">
        <v>28.7</v>
      </c>
      <c r="E142" s="54">
        <v>26.7</v>
      </c>
      <c r="F142" s="54">
        <v>15.3</v>
      </c>
      <c r="G142" s="55">
        <v>44.3</v>
      </c>
    </row>
    <row r="143" spans="1:7" ht="24.75" customHeight="1">
      <c r="A143" s="66" t="s">
        <v>191</v>
      </c>
      <c r="B143" s="36"/>
      <c r="C143" s="54">
        <f t="shared" si="2"/>
        <v>3.6</v>
      </c>
      <c r="D143" s="54">
        <v>0.9</v>
      </c>
      <c r="E143" s="54">
        <v>0.9</v>
      </c>
      <c r="F143" s="54">
        <v>0.9</v>
      </c>
      <c r="G143" s="55">
        <v>0.9</v>
      </c>
    </row>
    <row r="144" spans="1:7" s="32" customFormat="1" ht="15.75" customHeight="1">
      <c r="A144" s="28" t="s">
        <v>133</v>
      </c>
      <c r="B144" s="33" t="s">
        <v>90</v>
      </c>
      <c r="C144" s="47">
        <f t="shared" si="2"/>
        <v>64.4</v>
      </c>
      <c r="D144" s="47">
        <f>SUM(D145:D146)</f>
        <v>6</v>
      </c>
      <c r="E144" s="47">
        <f>SUM(E145:E146)</f>
        <v>46.4</v>
      </c>
      <c r="F144" s="47">
        <f>SUM(F145:F146)</f>
        <v>9</v>
      </c>
      <c r="G144" s="48">
        <f>SUM(G145:G146)</f>
        <v>3</v>
      </c>
    </row>
    <row r="145" spans="1:7" ht="38.25" customHeight="1">
      <c r="A145" s="44" t="s">
        <v>180</v>
      </c>
      <c r="B145" s="26"/>
      <c r="C145" s="54">
        <f t="shared" si="2"/>
        <v>58.4</v>
      </c>
      <c r="D145" s="54">
        <v>3</v>
      </c>
      <c r="E145" s="54">
        <v>43.4</v>
      </c>
      <c r="F145" s="54">
        <v>9</v>
      </c>
      <c r="G145" s="55">
        <v>3</v>
      </c>
    </row>
    <row r="146" spans="1:7" ht="37.5" customHeight="1">
      <c r="A146" s="44" t="s">
        <v>181</v>
      </c>
      <c r="B146" s="26"/>
      <c r="C146" s="54">
        <f t="shared" si="2"/>
        <v>6</v>
      </c>
      <c r="D146" s="54">
        <v>3</v>
      </c>
      <c r="E146" s="54">
        <v>3</v>
      </c>
      <c r="F146" s="54"/>
      <c r="G146" s="55"/>
    </row>
    <row r="147" spans="1:7" s="32" customFormat="1" ht="17.25" customHeight="1">
      <c r="A147" s="28" t="s">
        <v>134</v>
      </c>
      <c r="B147" s="33" t="s">
        <v>91</v>
      </c>
      <c r="C147" s="62">
        <f t="shared" si="2"/>
        <v>9980.4</v>
      </c>
      <c r="D147" s="47">
        <f>SUM(D148:D154)</f>
        <v>3118.5</v>
      </c>
      <c r="E147" s="62">
        <f>SUM(E148:E154)</f>
        <v>2668.42</v>
      </c>
      <c r="F147" s="62">
        <f>SUM(F148:F154)</f>
        <v>1688.98</v>
      </c>
      <c r="G147" s="84">
        <f>SUM(G148:G154)</f>
        <v>2504.5</v>
      </c>
    </row>
    <row r="148" spans="1:7" ht="36" customHeight="1">
      <c r="A148" s="44" t="s">
        <v>179</v>
      </c>
      <c r="B148" s="36"/>
      <c r="C148" s="63">
        <f t="shared" si="2"/>
        <v>8878.2</v>
      </c>
      <c r="D148" s="54">
        <v>2924.1</v>
      </c>
      <c r="E148" s="63">
        <v>2492.4</v>
      </c>
      <c r="F148" s="63">
        <v>1503.1</v>
      </c>
      <c r="G148" s="85">
        <v>1958.6</v>
      </c>
    </row>
    <row r="149" spans="1:7" ht="36.75" customHeight="1">
      <c r="A149" s="44" t="s">
        <v>181</v>
      </c>
      <c r="B149" s="36"/>
      <c r="C149" s="54">
        <f t="shared" si="2"/>
        <v>797.8</v>
      </c>
      <c r="D149" s="54">
        <v>194.4</v>
      </c>
      <c r="E149" s="63">
        <v>163.92</v>
      </c>
      <c r="F149" s="63">
        <v>44.68</v>
      </c>
      <c r="G149" s="55">
        <v>394.8</v>
      </c>
    </row>
    <row r="150" spans="1:7" ht="36.75" customHeight="1">
      <c r="A150" s="44" t="s">
        <v>183</v>
      </c>
      <c r="B150" s="36"/>
      <c r="C150" s="54">
        <f t="shared" si="2"/>
        <v>200</v>
      </c>
      <c r="D150" s="54"/>
      <c r="E150" s="54"/>
      <c r="F150" s="54">
        <v>100</v>
      </c>
      <c r="G150" s="55">
        <v>100</v>
      </c>
    </row>
    <row r="151" spans="1:7" ht="27" customHeight="1">
      <c r="A151" s="44" t="s">
        <v>205</v>
      </c>
      <c r="B151" s="36"/>
      <c r="C151" s="54">
        <f t="shared" si="2"/>
        <v>19.4</v>
      </c>
      <c r="D151" s="54"/>
      <c r="E151" s="54">
        <v>2.1</v>
      </c>
      <c r="F151" s="54">
        <v>0.9</v>
      </c>
      <c r="G151" s="55">
        <v>16.4</v>
      </c>
    </row>
    <row r="152" spans="1:7" ht="27" customHeight="1">
      <c r="A152" s="44" t="s">
        <v>189</v>
      </c>
      <c r="B152" s="36"/>
      <c r="C152" s="54">
        <f t="shared" si="2"/>
        <v>25</v>
      </c>
      <c r="D152" s="54"/>
      <c r="E152" s="54"/>
      <c r="F152" s="54">
        <v>15.3</v>
      </c>
      <c r="G152" s="55">
        <v>9.7</v>
      </c>
    </row>
    <row r="153" spans="1:7" ht="27" customHeight="1">
      <c r="A153" s="44" t="s">
        <v>190</v>
      </c>
      <c r="B153" s="36"/>
      <c r="C153" s="54">
        <f t="shared" si="2"/>
        <v>15</v>
      </c>
      <c r="D153" s="54"/>
      <c r="E153" s="54"/>
      <c r="F153" s="54">
        <v>15</v>
      </c>
      <c r="G153" s="55"/>
    </row>
    <row r="154" spans="1:7" ht="24.75" customHeight="1">
      <c r="A154" s="66" t="s">
        <v>191</v>
      </c>
      <c r="B154" s="36"/>
      <c r="C154" s="54">
        <f t="shared" si="2"/>
        <v>45</v>
      </c>
      <c r="D154" s="54">
        <v>0</v>
      </c>
      <c r="E154" s="54">
        <v>10</v>
      </c>
      <c r="F154" s="54">
        <v>10</v>
      </c>
      <c r="G154" s="55">
        <v>25</v>
      </c>
    </row>
    <row r="155" spans="1:7" s="32" customFormat="1" ht="30" customHeight="1">
      <c r="A155" s="28" t="s">
        <v>192</v>
      </c>
      <c r="B155" s="33" t="s">
        <v>92</v>
      </c>
      <c r="C155" s="47">
        <f t="shared" si="2"/>
        <v>31.4</v>
      </c>
      <c r="D155" s="47">
        <f>SUM(D156)</f>
        <v>15.8</v>
      </c>
      <c r="E155" s="47">
        <f>SUM(E156)</f>
        <v>15.6</v>
      </c>
      <c r="F155" s="47">
        <f>SUM(F156)</f>
        <v>0</v>
      </c>
      <c r="G155" s="48">
        <f>SUM(G156)</f>
        <v>0</v>
      </c>
    </row>
    <row r="156" spans="1:7" s="61" customFormat="1" ht="36.75" customHeight="1">
      <c r="A156" s="44" t="s">
        <v>179</v>
      </c>
      <c r="B156" s="18"/>
      <c r="C156" s="49">
        <f t="shared" si="2"/>
        <v>31.4</v>
      </c>
      <c r="D156" s="49">
        <v>15.8</v>
      </c>
      <c r="E156" s="50">
        <v>15.6</v>
      </c>
      <c r="F156" s="49"/>
      <c r="G156" s="50"/>
    </row>
    <row r="157" spans="1:7" s="32" customFormat="1" ht="30" customHeight="1">
      <c r="A157" s="28" t="s">
        <v>135</v>
      </c>
      <c r="B157" s="33" t="s">
        <v>93</v>
      </c>
      <c r="C157" s="47">
        <f t="shared" si="2"/>
        <v>4105.75</v>
      </c>
      <c r="D157" s="47">
        <f>SUM(D158:D164)</f>
        <v>334.90000000000003</v>
      </c>
      <c r="E157" s="62">
        <f>SUM(E158:E164)</f>
        <v>1123.3799999999999</v>
      </c>
      <c r="F157" s="62">
        <f>SUM(F158:F164)</f>
        <v>2233.27</v>
      </c>
      <c r="G157" s="48">
        <f>SUM(G158:G164)</f>
        <v>414.2</v>
      </c>
    </row>
    <row r="158" spans="1:7" ht="35.25" customHeight="1">
      <c r="A158" s="44" t="s">
        <v>179</v>
      </c>
      <c r="B158" s="36"/>
      <c r="C158" s="63">
        <f t="shared" si="2"/>
        <v>1783.6999999999998</v>
      </c>
      <c r="D158" s="54">
        <v>288.6</v>
      </c>
      <c r="E158" s="63">
        <v>679.3</v>
      </c>
      <c r="F158" s="63">
        <v>478.2</v>
      </c>
      <c r="G158" s="85">
        <v>337.6</v>
      </c>
    </row>
    <row r="159" spans="1:7" ht="36" customHeight="1">
      <c r="A159" s="44" t="s">
        <v>181</v>
      </c>
      <c r="B159" s="36"/>
      <c r="C159" s="54">
        <f t="shared" si="2"/>
        <v>105</v>
      </c>
      <c r="D159" s="54">
        <v>26.3</v>
      </c>
      <c r="E159" s="63">
        <v>30.38</v>
      </c>
      <c r="F159" s="63">
        <v>25.12</v>
      </c>
      <c r="G159" s="55">
        <v>23.2</v>
      </c>
    </row>
    <row r="160" spans="1:7" ht="38.25" customHeight="1" hidden="1">
      <c r="A160" s="29" t="s">
        <v>146</v>
      </c>
      <c r="B160" s="36"/>
      <c r="C160" s="54">
        <f t="shared" si="2"/>
        <v>0</v>
      </c>
      <c r="D160" s="54"/>
      <c r="E160" s="54"/>
      <c r="F160" s="54"/>
      <c r="G160" s="55"/>
    </row>
    <row r="161" spans="1:7" ht="51" customHeight="1">
      <c r="A161" s="42" t="s">
        <v>186</v>
      </c>
      <c r="B161" s="36"/>
      <c r="C161" s="54">
        <f t="shared" si="2"/>
        <v>400</v>
      </c>
      <c r="D161" s="54"/>
      <c r="E161" s="54">
        <v>400</v>
      </c>
      <c r="F161" s="54"/>
      <c r="G161" s="55"/>
    </row>
    <row r="162" spans="1:7" ht="26.25" customHeight="1" hidden="1">
      <c r="A162" s="43" t="s">
        <v>188</v>
      </c>
      <c r="B162" s="36"/>
      <c r="C162" s="54">
        <f t="shared" si="2"/>
        <v>0</v>
      </c>
      <c r="D162" s="54"/>
      <c r="E162" s="54"/>
      <c r="F162" s="54"/>
      <c r="G162" s="86"/>
    </row>
    <row r="163" spans="1:7" ht="39.75" customHeight="1">
      <c r="A163" s="29" t="s">
        <v>184</v>
      </c>
      <c r="B163" s="36"/>
      <c r="C163" s="54">
        <f t="shared" si="2"/>
        <v>1718.45</v>
      </c>
      <c r="D163" s="54"/>
      <c r="E163" s="54"/>
      <c r="F163" s="54">
        <v>1718.45</v>
      </c>
      <c r="G163" s="55"/>
    </row>
    <row r="164" spans="1:7" ht="24" customHeight="1">
      <c r="A164" s="66" t="s">
        <v>191</v>
      </c>
      <c r="B164" s="36"/>
      <c r="C164" s="54">
        <f t="shared" si="2"/>
        <v>98.6</v>
      </c>
      <c r="D164" s="54">
        <v>20</v>
      </c>
      <c r="E164" s="54">
        <v>13.7</v>
      </c>
      <c r="F164" s="54">
        <v>11.5</v>
      </c>
      <c r="G164" s="55">
        <v>53.4</v>
      </c>
    </row>
    <row r="165" spans="1:7" s="32" customFormat="1" ht="18" customHeight="1">
      <c r="A165" s="28" t="s">
        <v>136</v>
      </c>
      <c r="B165" s="33" t="s">
        <v>94</v>
      </c>
      <c r="C165" s="47">
        <f t="shared" si="2"/>
        <v>8098.4</v>
      </c>
      <c r="D165" s="47">
        <f>SUM(D166:D171)</f>
        <v>1663.8</v>
      </c>
      <c r="E165" s="47">
        <f>SUM(E166:E171)</f>
        <v>2173</v>
      </c>
      <c r="F165" s="47">
        <f>SUM(F166:F171)</f>
        <v>4062.7</v>
      </c>
      <c r="G165" s="48">
        <f>SUM(G166:G171)</f>
        <v>198.89999999999998</v>
      </c>
    </row>
    <row r="166" spans="1:7" ht="37.5" customHeight="1">
      <c r="A166" s="44" t="s">
        <v>179</v>
      </c>
      <c r="B166" s="36"/>
      <c r="C166" s="54">
        <f t="shared" si="2"/>
        <v>6080</v>
      </c>
      <c r="D166" s="54">
        <v>1643.8</v>
      </c>
      <c r="E166" s="54">
        <v>1685</v>
      </c>
      <c r="F166" s="54">
        <v>2745.2</v>
      </c>
      <c r="G166" s="55">
        <v>6</v>
      </c>
    </row>
    <row r="167" spans="1:7" ht="39" customHeight="1">
      <c r="A167" s="44" t="s">
        <v>181</v>
      </c>
      <c r="B167" s="36"/>
      <c r="C167" s="54">
        <f t="shared" si="2"/>
        <v>80</v>
      </c>
      <c r="D167" s="54">
        <v>20</v>
      </c>
      <c r="E167" s="54">
        <v>11.3</v>
      </c>
      <c r="F167" s="54">
        <v>15.9</v>
      </c>
      <c r="G167" s="55">
        <v>32.8</v>
      </c>
    </row>
    <row r="168" spans="1:7" ht="38.25" customHeight="1">
      <c r="A168" s="29" t="s">
        <v>184</v>
      </c>
      <c r="B168" s="36"/>
      <c r="C168" s="54">
        <f t="shared" si="2"/>
        <v>1650</v>
      </c>
      <c r="D168" s="54"/>
      <c r="E168" s="54">
        <v>400</v>
      </c>
      <c r="F168" s="54">
        <v>1250</v>
      </c>
      <c r="G168" s="55"/>
    </row>
    <row r="169" spans="1:7" ht="26.25" customHeight="1" hidden="1">
      <c r="A169" s="43" t="s">
        <v>147</v>
      </c>
      <c r="B169" s="36"/>
      <c r="C169" s="54">
        <f t="shared" si="2"/>
        <v>0</v>
      </c>
      <c r="D169" s="54"/>
      <c r="E169" s="54"/>
      <c r="F169" s="54"/>
      <c r="G169" s="55"/>
    </row>
    <row r="170" spans="1:7" ht="15" customHeight="1" hidden="1">
      <c r="A170" s="34" t="s">
        <v>129</v>
      </c>
      <c r="B170" s="36"/>
      <c r="C170" s="54">
        <f t="shared" si="2"/>
        <v>0</v>
      </c>
      <c r="D170" s="54"/>
      <c r="E170" s="54"/>
      <c r="F170" s="54"/>
      <c r="G170" s="55"/>
    </row>
    <row r="171" spans="1:7" ht="24.75" customHeight="1">
      <c r="A171" s="66" t="s">
        <v>191</v>
      </c>
      <c r="B171" s="36"/>
      <c r="C171" s="54">
        <f t="shared" si="2"/>
        <v>288.4</v>
      </c>
      <c r="D171" s="54">
        <v>0</v>
      </c>
      <c r="E171" s="54">
        <v>76.7</v>
      </c>
      <c r="F171" s="54">
        <v>51.6</v>
      </c>
      <c r="G171" s="55">
        <v>160.1</v>
      </c>
    </row>
    <row r="172" spans="1:7" s="32" customFormat="1" ht="30" customHeight="1">
      <c r="A172" s="28" t="s">
        <v>95</v>
      </c>
      <c r="B172" s="33" t="s">
        <v>96</v>
      </c>
      <c r="C172" s="47"/>
      <c r="D172" s="47"/>
      <c r="E172" s="48"/>
      <c r="F172" s="47"/>
      <c r="G172" s="48"/>
    </row>
    <row r="173" spans="1:7" s="32" customFormat="1" ht="14.25" customHeight="1">
      <c r="A173" s="28" t="s">
        <v>97</v>
      </c>
      <c r="B173" s="33" t="s">
        <v>98</v>
      </c>
      <c r="C173" s="47">
        <f>SUM(D173:G173)</f>
        <v>175</v>
      </c>
      <c r="D173" s="47">
        <f>SUM(D175:D176)</f>
        <v>0</v>
      </c>
      <c r="E173" s="47">
        <f>SUM(E175:E176)</f>
        <v>85</v>
      </c>
      <c r="F173" s="47">
        <f>SUM(F175:F176)</f>
        <v>55</v>
      </c>
      <c r="G173" s="48">
        <f>SUM(G175:G176)</f>
        <v>35</v>
      </c>
    </row>
    <row r="174" spans="1:7" ht="15">
      <c r="A174" s="11" t="s">
        <v>44</v>
      </c>
      <c r="B174" s="18"/>
      <c r="C174" s="49"/>
      <c r="D174" s="49"/>
      <c r="E174" s="50"/>
      <c r="F174" s="49"/>
      <c r="G174" s="50"/>
    </row>
    <row r="175" spans="1:7" ht="36" customHeight="1">
      <c r="A175" s="66" t="s">
        <v>182</v>
      </c>
      <c r="B175" s="18">
        <v>262</v>
      </c>
      <c r="C175" s="54">
        <f>SUM(D175:G175)</f>
        <v>175</v>
      </c>
      <c r="D175" s="49"/>
      <c r="E175" s="50">
        <v>85</v>
      </c>
      <c r="F175" s="49">
        <v>55</v>
      </c>
      <c r="G175" s="50">
        <v>35</v>
      </c>
    </row>
    <row r="176" spans="1:7" ht="36.75" customHeight="1">
      <c r="A176" s="66" t="s">
        <v>99</v>
      </c>
      <c r="B176" s="18" t="s">
        <v>100</v>
      </c>
      <c r="C176" s="49"/>
      <c r="D176" s="49"/>
      <c r="E176" s="50"/>
      <c r="F176" s="49"/>
      <c r="G176" s="50"/>
    </row>
    <row r="177" spans="1:7" s="32" customFormat="1" ht="14.25" customHeight="1">
      <c r="A177" s="28" t="s">
        <v>137</v>
      </c>
      <c r="B177" s="33" t="s">
        <v>101</v>
      </c>
      <c r="C177" s="47">
        <f>SUM(D177:G177)</f>
        <v>5673.799999999999</v>
      </c>
      <c r="D177" s="47">
        <f>SUM(D178:D180)</f>
        <v>1158.6</v>
      </c>
      <c r="E177" s="47">
        <f>SUM(E178:E180)</f>
        <v>1148.6</v>
      </c>
      <c r="F177" s="47">
        <f>SUM(F178:F180)</f>
        <v>1113.5</v>
      </c>
      <c r="G177" s="48">
        <f>SUM(G178:G180)</f>
        <v>2253.1</v>
      </c>
    </row>
    <row r="178" spans="1:7" ht="36" customHeight="1">
      <c r="A178" s="44" t="s">
        <v>179</v>
      </c>
      <c r="B178" s="37"/>
      <c r="C178" s="54">
        <f>SUM(D178:G178)</f>
        <v>5479.6</v>
      </c>
      <c r="D178" s="49">
        <v>1100</v>
      </c>
      <c r="E178" s="49">
        <v>1100</v>
      </c>
      <c r="F178" s="49">
        <v>1100</v>
      </c>
      <c r="G178" s="50">
        <v>2179.6</v>
      </c>
    </row>
    <row r="179" spans="1:7" ht="36.75" customHeight="1">
      <c r="A179" s="44" t="s">
        <v>181</v>
      </c>
      <c r="B179" s="37"/>
      <c r="C179" s="54">
        <f>SUM(D179:G179)</f>
        <v>154.2</v>
      </c>
      <c r="D179" s="49">
        <v>38.6</v>
      </c>
      <c r="E179" s="49">
        <v>38.6</v>
      </c>
      <c r="F179" s="49">
        <v>13.5</v>
      </c>
      <c r="G179" s="50">
        <v>63.5</v>
      </c>
    </row>
    <row r="180" spans="1:7" ht="24.75" customHeight="1">
      <c r="A180" s="66" t="s">
        <v>191</v>
      </c>
      <c r="B180" s="37"/>
      <c r="C180" s="54">
        <f>SUM(D180:G180)</f>
        <v>40</v>
      </c>
      <c r="D180" s="49">
        <v>20</v>
      </c>
      <c r="E180" s="49">
        <v>10</v>
      </c>
      <c r="F180" s="49">
        <v>0</v>
      </c>
      <c r="G180" s="50">
        <v>10</v>
      </c>
    </row>
    <row r="181" spans="1:7" s="32" customFormat="1" ht="18" customHeight="1">
      <c r="A181" s="28" t="s">
        <v>102</v>
      </c>
      <c r="B181" s="33" t="s">
        <v>103</v>
      </c>
      <c r="C181" s="59">
        <f>SUM(D181:G181)</f>
        <v>82394.59842</v>
      </c>
      <c r="D181" s="47">
        <f>D183+D187+D188+D189</f>
        <v>22394.581850000002</v>
      </c>
      <c r="E181" s="47">
        <f>E183+E187+E188+E189</f>
        <v>28977.09193</v>
      </c>
      <c r="F181" s="47">
        <f>F183+F187+F188+F189</f>
        <v>21503.87964</v>
      </c>
      <c r="G181" s="87">
        <f>G183+G187+G188+G189</f>
        <v>9519.045</v>
      </c>
    </row>
    <row r="182" spans="1:7" ht="15">
      <c r="A182" s="11" t="s">
        <v>44</v>
      </c>
      <c r="B182" s="18"/>
      <c r="C182" s="49"/>
      <c r="D182" s="49"/>
      <c r="E182" s="50"/>
      <c r="F182" s="49"/>
      <c r="G182" s="50"/>
    </row>
    <row r="183" spans="1:7" s="32" customFormat="1" ht="30" customHeight="1">
      <c r="A183" s="28" t="s">
        <v>138</v>
      </c>
      <c r="B183" s="33" t="s">
        <v>104</v>
      </c>
      <c r="C183" s="62">
        <f>SUM(D183:G183)</f>
        <v>2647.9349999999995</v>
      </c>
      <c r="D183" s="47">
        <f>SUM(D184:D186)</f>
        <v>176.4</v>
      </c>
      <c r="E183" s="47">
        <f>SUM(E184:E186)</f>
        <v>207.5</v>
      </c>
      <c r="F183" s="62">
        <f>SUM(F184:F186)</f>
        <v>1907.3349999999998</v>
      </c>
      <c r="G183" s="48">
        <f>SUM(G184:G186)</f>
        <v>356.7</v>
      </c>
    </row>
    <row r="184" spans="1:7" ht="37.5" customHeight="1">
      <c r="A184" s="44" t="s">
        <v>179</v>
      </c>
      <c r="B184" s="37"/>
      <c r="C184" s="54">
        <f>SUM(D184:G184)</f>
        <v>854</v>
      </c>
      <c r="D184" s="49">
        <v>176.4</v>
      </c>
      <c r="E184" s="49">
        <v>207.5</v>
      </c>
      <c r="F184" s="49">
        <v>116.1</v>
      </c>
      <c r="G184" s="50">
        <v>354</v>
      </c>
    </row>
    <row r="185" spans="1:7" ht="52.5" customHeight="1">
      <c r="A185" s="29" t="s">
        <v>185</v>
      </c>
      <c r="B185" s="37"/>
      <c r="C185" s="63">
        <f>SUM(D185:G185)</f>
        <v>1703.935</v>
      </c>
      <c r="D185" s="49"/>
      <c r="E185" s="49"/>
      <c r="F185" s="68">
        <v>1703.935</v>
      </c>
      <c r="G185" s="88"/>
    </row>
    <row r="186" spans="1:7" ht="25.5" customHeight="1">
      <c r="A186" s="66" t="s">
        <v>191</v>
      </c>
      <c r="B186" s="37"/>
      <c r="C186" s="54">
        <f>SUM(D186:G186)</f>
        <v>90</v>
      </c>
      <c r="D186" s="49"/>
      <c r="E186" s="49"/>
      <c r="F186" s="49">
        <v>87.3</v>
      </c>
      <c r="G186" s="50">
        <v>2.7</v>
      </c>
    </row>
    <row r="187" spans="1:7" s="32" customFormat="1" ht="30" customHeight="1">
      <c r="A187" s="28" t="s">
        <v>105</v>
      </c>
      <c r="B187" s="33" t="s">
        <v>106</v>
      </c>
      <c r="C187" s="47"/>
      <c r="D187" s="47"/>
      <c r="E187" s="48"/>
      <c r="F187" s="47"/>
      <c r="G187" s="48"/>
    </row>
    <row r="188" spans="1:7" s="32" customFormat="1" ht="29.25" customHeight="1">
      <c r="A188" s="28" t="s">
        <v>107</v>
      </c>
      <c r="B188" s="33" t="s">
        <v>108</v>
      </c>
      <c r="C188" s="47"/>
      <c r="D188" s="47"/>
      <c r="E188" s="48"/>
      <c r="F188" s="47"/>
      <c r="G188" s="48"/>
    </row>
    <row r="189" spans="1:7" s="32" customFormat="1" ht="30" customHeight="1">
      <c r="A189" s="28" t="s">
        <v>109</v>
      </c>
      <c r="B189" s="33" t="s">
        <v>110</v>
      </c>
      <c r="C189" s="62">
        <f aca="true" t="shared" si="3" ref="C189:C196">SUM(D189:G189)</f>
        <v>79746.66342</v>
      </c>
      <c r="D189" s="62">
        <f>SUM(D190:D196)</f>
        <v>22218.18185</v>
      </c>
      <c r="E189" s="62">
        <f>SUM(E190:E196)</f>
        <v>28769.59193</v>
      </c>
      <c r="F189" s="62">
        <f>SUM(F190:F196)</f>
        <v>19596.54464</v>
      </c>
      <c r="G189" s="84">
        <f>SUM(G190:G196)</f>
        <v>9162.345</v>
      </c>
    </row>
    <row r="190" spans="1:7" ht="37.5" customHeight="1">
      <c r="A190" s="44" t="s">
        <v>179</v>
      </c>
      <c r="B190" s="36"/>
      <c r="C190" s="63">
        <f t="shared" si="3"/>
        <v>50482.43191</v>
      </c>
      <c r="D190" s="54">
        <v>10136</v>
      </c>
      <c r="E190" s="63">
        <v>17156.73191</v>
      </c>
      <c r="F190" s="63">
        <v>17479</v>
      </c>
      <c r="G190" s="85">
        <v>5710.7</v>
      </c>
    </row>
    <row r="191" spans="1:7" ht="37.5" customHeight="1">
      <c r="A191" s="44" t="s">
        <v>181</v>
      </c>
      <c r="B191" s="36"/>
      <c r="C191" s="54">
        <f t="shared" si="3"/>
        <v>507.20000000000005</v>
      </c>
      <c r="D191" s="54">
        <v>50</v>
      </c>
      <c r="E191" s="63">
        <v>295.1</v>
      </c>
      <c r="F191" s="63">
        <v>64</v>
      </c>
      <c r="G191" s="55">
        <v>98.1</v>
      </c>
    </row>
    <row r="192" spans="1:7" ht="37.5" customHeight="1">
      <c r="A192" s="44" t="s">
        <v>183</v>
      </c>
      <c r="B192" s="36"/>
      <c r="C192" s="63">
        <f t="shared" si="3"/>
        <v>451.13151000000005</v>
      </c>
      <c r="D192" s="63">
        <v>32.18185</v>
      </c>
      <c r="E192" s="63">
        <v>284.86002</v>
      </c>
      <c r="F192" s="63">
        <v>27.34464</v>
      </c>
      <c r="G192" s="85">
        <v>106.745</v>
      </c>
    </row>
    <row r="193" spans="1:7" ht="37.5" customHeight="1">
      <c r="A193" s="44" t="s">
        <v>187</v>
      </c>
      <c r="B193" s="36"/>
      <c r="C193" s="54">
        <f t="shared" si="3"/>
        <v>28025</v>
      </c>
      <c r="D193" s="54">
        <v>12000</v>
      </c>
      <c r="E193" s="54">
        <v>11000</v>
      </c>
      <c r="F193" s="54">
        <v>1925</v>
      </c>
      <c r="G193" s="55">
        <v>3100</v>
      </c>
    </row>
    <row r="194" spans="1:7" ht="48.75" customHeight="1">
      <c r="A194" s="66" t="s">
        <v>202</v>
      </c>
      <c r="B194" s="36"/>
      <c r="C194" s="54">
        <f t="shared" si="3"/>
        <v>30</v>
      </c>
      <c r="D194" s="54"/>
      <c r="E194" s="54">
        <v>30</v>
      </c>
      <c r="F194" s="54"/>
      <c r="G194" s="55"/>
    </row>
    <row r="195" spans="1:7" ht="25.5" customHeight="1">
      <c r="A195" s="44" t="s">
        <v>196</v>
      </c>
      <c r="B195" s="36"/>
      <c r="C195" s="63">
        <f t="shared" si="3"/>
        <v>100.2</v>
      </c>
      <c r="D195" s="63"/>
      <c r="E195" s="63"/>
      <c r="F195" s="54">
        <v>78.4</v>
      </c>
      <c r="G195" s="55">
        <v>21.8</v>
      </c>
    </row>
    <row r="196" spans="1:7" ht="25.5" customHeight="1">
      <c r="A196" s="66" t="s">
        <v>191</v>
      </c>
      <c r="B196" s="36"/>
      <c r="C196" s="54">
        <f t="shared" si="3"/>
        <v>150.7</v>
      </c>
      <c r="D196" s="54"/>
      <c r="E196" s="54">
        <v>2.9</v>
      </c>
      <c r="F196" s="54">
        <v>22.8</v>
      </c>
      <c r="G196" s="55">
        <v>125</v>
      </c>
    </row>
    <row r="197" spans="1:7" s="32" customFormat="1" ht="27" customHeight="1">
      <c r="A197" s="28" t="s">
        <v>159</v>
      </c>
      <c r="B197" s="33" t="s">
        <v>111</v>
      </c>
      <c r="C197" s="47"/>
      <c r="D197" s="47"/>
      <c r="E197" s="48"/>
      <c r="F197" s="47"/>
      <c r="G197" s="48"/>
    </row>
    <row r="198" spans="1:7" ht="15">
      <c r="A198" s="11" t="s">
        <v>44</v>
      </c>
      <c r="B198" s="18"/>
      <c r="C198" s="49"/>
      <c r="D198" s="49"/>
      <c r="E198" s="50"/>
      <c r="F198" s="49"/>
      <c r="G198" s="50"/>
    </row>
    <row r="199" spans="1:7" s="32" customFormat="1" ht="43.5" customHeight="1">
      <c r="A199" s="28" t="s">
        <v>112</v>
      </c>
      <c r="B199" s="33" t="s">
        <v>113</v>
      </c>
      <c r="C199" s="47"/>
      <c r="D199" s="47"/>
      <c r="E199" s="48"/>
      <c r="F199" s="47"/>
      <c r="G199" s="48"/>
    </row>
    <row r="200" spans="1:7" s="32" customFormat="1" ht="30.75" customHeight="1">
      <c r="A200" s="28" t="s">
        <v>114</v>
      </c>
      <c r="B200" s="33" t="s">
        <v>115</v>
      </c>
      <c r="C200" s="47"/>
      <c r="D200" s="47"/>
      <c r="E200" s="48"/>
      <c r="F200" s="47"/>
      <c r="G200" s="48"/>
    </row>
    <row r="201" spans="1:7" ht="15" customHeight="1">
      <c r="A201" s="30" t="s">
        <v>116</v>
      </c>
      <c r="B201" s="19"/>
      <c r="C201" s="49"/>
      <c r="D201" s="49"/>
      <c r="E201" s="50"/>
      <c r="F201" s="49"/>
      <c r="G201" s="50"/>
    </row>
    <row r="202" spans="1:7" ht="15.75" customHeight="1">
      <c r="A202" s="11" t="s">
        <v>117</v>
      </c>
      <c r="B202" s="14" t="s">
        <v>76</v>
      </c>
      <c r="C202" s="47">
        <f>SUM(C204:C205)</f>
        <v>1313</v>
      </c>
      <c r="D202" s="47">
        <f>SUM(D204:D205)</f>
        <v>257.8</v>
      </c>
      <c r="E202" s="47">
        <f>SUM(E204:E205)</f>
        <v>171.9</v>
      </c>
      <c r="F202" s="47">
        <f>SUM(F204:F205)</f>
        <v>687.5</v>
      </c>
      <c r="G202" s="48">
        <f>SUM(G204:G205)</f>
        <v>195.8</v>
      </c>
    </row>
    <row r="203" spans="1:7" ht="15" customHeight="1">
      <c r="A203" s="11" t="s">
        <v>77</v>
      </c>
      <c r="B203" s="14"/>
      <c r="C203" s="49"/>
      <c r="D203" s="49"/>
      <c r="E203" s="50"/>
      <c r="F203" s="49"/>
      <c r="G203" s="50"/>
    </row>
    <row r="204" spans="1:7" ht="40.5" customHeight="1">
      <c r="A204" s="72" t="s">
        <v>199</v>
      </c>
      <c r="B204" s="14">
        <v>262</v>
      </c>
      <c r="C204" s="49">
        <f>SUM(D204:G204)</f>
        <v>110</v>
      </c>
      <c r="D204" s="49"/>
      <c r="E204" s="50">
        <v>55</v>
      </c>
      <c r="F204" s="49">
        <v>55</v>
      </c>
      <c r="G204" s="50"/>
    </row>
    <row r="205" spans="1:7" ht="27.75" customHeight="1">
      <c r="A205" s="72" t="s">
        <v>194</v>
      </c>
      <c r="B205" s="14">
        <v>262</v>
      </c>
      <c r="C205" s="49">
        <f>SUM(D205:G205)</f>
        <v>1203</v>
      </c>
      <c r="D205" s="49">
        <v>257.8</v>
      </c>
      <c r="E205" s="50">
        <v>116.9</v>
      </c>
      <c r="F205" s="49">
        <v>632.5</v>
      </c>
      <c r="G205" s="50">
        <v>195.8</v>
      </c>
    </row>
    <row r="206" spans="1:7" ht="15">
      <c r="A206" s="4"/>
      <c r="B206" s="5"/>
      <c r="C206" s="4"/>
      <c r="D206" s="100"/>
      <c r="E206" s="100"/>
      <c r="F206" s="102"/>
      <c r="G206" s="102"/>
    </row>
    <row r="207" spans="1:7" ht="15">
      <c r="A207" s="135"/>
      <c r="B207" s="135"/>
      <c r="C207" s="135"/>
      <c r="D207" s="6"/>
      <c r="E207" s="6"/>
      <c r="F207" s="6"/>
      <c r="G207" s="6"/>
    </row>
    <row r="208" spans="1:7" ht="15.75" thickBot="1">
      <c r="A208" s="135" t="s">
        <v>120</v>
      </c>
      <c r="B208" s="135"/>
      <c r="C208" s="136"/>
      <c r="D208" s="7"/>
      <c r="E208" s="137" t="s">
        <v>121</v>
      </c>
      <c r="F208" s="137"/>
      <c r="G208" s="137"/>
    </row>
    <row r="209" spans="1:7" ht="15">
      <c r="A209" s="5"/>
      <c r="B209" s="5"/>
      <c r="C209" s="8" t="s">
        <v>118</v>
      </c>
      <c r="D209" s="138" t="s">
        <v>119</v>
      </c>
      <c r="E209" s="138"/>
      <c r="F209" s="138"/>
      <c r="G209" s="138"/>
    </row>
    <row r="210" spans="1:7" ht="15">
      <c r="A210" s="135"/>
      <c r="B210" s="135"/>
      <c r="C210" s="135"/>
      <c r="D210" s="6"/>
      <c r="E210" s="6"/>
      <c r="F210" s="6"/>
      <c r="G210" s="6"/>
    </row>
    <row r="211" spans="1:7" ht="15.75" thickBot="1">
      <c r="A211" s="135" t="s">
        <v>122</v>
      </c>
      <c r="B211" s="135"/>
      <c r="C211" s="136"/>
      <c r="D211" s="7"/>
      <c r="E211" s="137" t="s">
        <v>123</v>
      </c>
      <c r="F211" s="137"/>
      <c r="G211" s="137"/>
    </row>
    <row r="212" spans="1:7" ht="15">
      <c r="A212" s="4" t="s">
        <v>124</v>
      </c>
      <c r="B212" s="5"/>
      <c r="C212" s="8" t="s">
        <v>118</v>
      </c>
      <c r="D212" s="138" t="s">
        <v>119</v>
      </c>
      <c r="E212" s="138"/>
      <c r="F212" s="138"/>
      <c r="G212" s="138"/>
    </row>
  </sheetData>
  <sheetProtection password="84ED" sheet="1" objects="1" scenarios="1" selectLockedCells="1" selectUnlockedCells="1"/>
  <mergeCells count="132">
    <mergeCell ref="A1:A2"/>
    <mergeCell ref="B1:B2"/>
    <mergeCell ref="F58:G58"/>
    <mergeCell ref="B4:B5"/>
    <mergeCell ref="C1:C2"/>
    <mergeCell ref="D1:G1"/>
    <mergeCell ref="D2:G2"/>
    <mergeCell ref="C4:C5"/>
    <mergeCell ref="D4:G4"/>
    <mergeCell ref="D5:G5"/>
    <mergeCell ref="A10:E10"/>
    <mergeCell ref="F10:F11"/>
    <mergeCell ref="A11:E11"/>
    <mergeCell ref="C6:C8"/>
    <mergeCell ref="D6:G6"/>
    <mergeCell ref="D7:G7"/>
    <mergeCell ref="D8:G8"/>
    <mergeCell ref="B6:B8"/>
    <mergeCell ref="A12:E12"/>
    <mergeCell ref="F12:F15"/>
    <mergeCell ref="A13:E13"/>
    <mergeCell ref="A14:E14"/>
    <mergeCell ref="A15:E15"/>
    <mergeCell ref="A16:E16"/>
    <mergeCell ref="B17:C17"/>
    <mergeCell ref="A18:E21"/>
    <mergeCell ref="F18:G18"/>
    <mergeCell ref="A22:E22"/>
    <mergeCell ref="A23:E23"/>
    <mergeCell ref="A24:G24"/>
    <mergeCell ref="A25:G25"/>
    <mergeCell ref="B26:C26"/>
    <mergeCell ref="A27:E27"/>
    <mergeCell ref="A28:G29"/>
    <mergeCell ref="A30:G30"/>
    <mergeCell ref="A31:G31"/>
    <mergeCell ref="A32:G32"/>
    <mergeCell ref="A33:G33"/>
    <mergeCell ref="A34:G34"/>
    <mergeCell ref="A41:G41"/>
    <mergeCell ref="A42:G42"/>
    <mergeCell ref="A35:G35"/>
    <mergeCell ref="A36:G36"/>
    <mergeCell ref="A37:G37"/>
    <mergeCell ref="A38:G38"/>
    <mergeCell ref="A39:G39"/>
    <mergeCell ref="A40:G40"/>
    <mergeCell ref="A47:G47"/>
    <mergeCell ref="A48:G48"/>
    <mergeCell ref="A49:G49"/>
    <mergeCell ref="A43:G43"/>
    <mergeCell ref="A44:G44"/>
    <mergeCell ref="A45:G45"/>
    <mergeCell ref="A46:G46"/>
    <mergeCell ref="A50:G50"/>
    <mergeCell ref="A51:G51"/>
    <mergeCell ref="A52:G52"/>
    <mergeCell ref="A53:G53"/>
    <mergeCell ref="A58:E58"/>
    <mergeCell ref="A59:E59"/>
    <mergeCell ref="F59:G59"/>
    <mergeCell ref="A54:G54"/>
    <mergeCell ref="A55:G55"/>
    <mergeCell ref="A56:G56"/>
    <mergeCell ref="A57:G57"/>
    <mergeCell ref="A60:E60"/>
    <mergeCell ref="F60:G60"/>
    <mergeCell ref="A61:E61"/>
    <mergeCell ref="F61:G61"/>
    <mergeCell ref="A62:E62"/>
    <mergeCell ref="F62:G62"/>
    <mergeCell ref="A63:E63"/>
    <mergeCell ref="F63:G63"/>
    <mergeCell ref="A64:E64"/>
    <mergeCell ref="F64:G64"/>
    <mergeCell ref="A65:E65"/>
    <mergeCell ref="F65:G65"/>
    <mergeCell ref="A66:E66"/>
    <mergeCell ref="F66:G66"/>
    <mergeCell ref="A67:E67"/>
    <mergeCell ref="F67:G67"/>
    <mergeCell ref="A68:E68"/>
    <mergeCell ref="F68:G68"/>
    <mergeCell ref="A69:E69"/>
    <mergeCell ref="F69:G69"/>
    <mergeCell ref="A70:E70"/>
    <mergeCell ref="F70:G70"/>
    <mergeCell ref="A71:E71"/>
    <mergeCell ref="F71:G71"/>
    <mergeCell ref="A72:E72"/>
    <mergeCell ref="F72:G72"/>
    <mergeCell ref="A73:E73"/>
    <mergeCell ref="F73:G73"/>
    <mergeCell ref="A74:E74"/>
    <mergeCell ref="F74:G74"/>
    <mergeCell ref="A75:E75"/>
    <mergeCell ref="F75:G75"/>
    <mergeCell ref="A76:E76"/>
    <mergeCell ref="F76:G76"/>
    <mergeCell ref="A77:E77"/>
    <mergeCell ref="F77:G77"/>
    <mergeCell ref="A78:E78"/>
    <mergeCell ref="F78:G78"/>
    <mergeCell ref="A79:E79"/>
    <mergeCell ref="F79:G79"/>
    <mergeCell ref="A80:E80"/>
    <mergeCell ref="F80:G80"/>
    <mergeCell ref="A81:E81"/>
    <mergeCell ref="F81:G81"/>
    <mergeCell ref="A82:G84"/>
    <mergeCell ref="A85:B85"/>
    <mergeCell ref="C85:G85"/>
    <mergeCell ref="A86:B86"/>
    <mergeCell ref="C86:G86"/>
    <mergeCell ref="A87:B87"/>
    <mergeCell ref="C87:G87"/>
    <mergeCell ref="A88:A89"/>
    <mergeCell ref="B88:B89"/>
    <mergeCell ref="C88:C89"/>
    <mergeCell ref="D88:G88"/>
    <mergeCell ref="D206:E206"/>
    <mergeCell ref="F206:G206"/>
    <mergeCell ref="A207:B207"/>
    <mergeCell ref="C207:C208"/>
    <mergeCell ref="A208:B208"/>
    <mergeCell ref="E208:G208"/>
    <mergeCell ref="D212:G212"/>
    <mergeCell ref="D209:G209"/>
    <mergeCell ref="A210:B210"/>
    <mergeCell ref="C210:C211"/>
    <mergeCell ref="A211:B211"/>
    <mergeCell ref="E211:G211"/>
  </mergeCells>
  <printOptions/>
  <pageMargins left="0.11811023622047245" right="0.11811023622047245" top="0.1968503937007874" bottom="0.1968503937007874" header="0.11811023622047245" footer="0.11811023622047245"/>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ekoola</dc:creator>
  <cp:keywords/>
  <dc:description/>
  <cp:lastModifiedBy>Начальник АСУ</cp:lastModifiedBy>
  <cp:lastPrinted>2012-12-28T06:10:08Z</cp:lastPrinted>
  <dcterms:created xsi:type="dcterms:W3CDTF">2011-10-04T04:31:27Z</dcterms:created>
  <dcterms:modified xsi:type="dcterms:W3CDTF">2013-03-21T07:46:53Z</dcterms:modified>
  <cp:category/>
  <cp:version/>
  <cp:contentType/>
  <cp:contentStatus/>
</cp:coreProperties>
</file>